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pmicloud.sharepoint.com/teams/InvestorRelationsFinancialCommunications-PMIStrategy-Global/Shared Documents/Departmental Drive/INVESTOR MEETINGS &amp; CONFERENCES/2024/17. October Investor Deck/"/>
    </mc:Choice>
  </mc:AlternateContent>
  <xr:revisionPtr revIDLastSave="1114" documentId="13_ncr:1_{4FA2BAEF-5B8F-446B-BC8A-867CF7723A2F}" xr6:coauthVersionLast="47" xr6:coauthVersionMax="47" xr10:uidLastSave="{6F12C985-E86E-4289-B909-28419686CA77}"/>
  <bookViews>
    <workbookView xWindow="-120" yWindow="-120" windowWidth="29040" windowHeight="15840" tabRatio="779" xr2:uid="{00000000-000D-0000-FFFF-FFFF00000000}"/>
  </bookViews>
  <sheets>
    <sheet name="HnB - Oct'24" sheetId="11" r:id="rId1"/>
    <sheet name="Vaping - Oct'24" sheetId="13" r:id="rId2"/>
    <sheet name="Nic. Pouch-Global - Oct'24" sheetId="15" r:id="rId3"/>
    <sheet name="Nic. Pouch-U.S. - Oct'24" sheetId="19" r:id="rId4"/>
    <sheet name="Cigs-Select Markets - Oct'24 " sheetId="9" r:id="rId5"/>
  </sheets>
  <definedNames>
    <definedName name="_xlnm._FilterDatabase" localSheetId="4" hidden="1">'Cigs-Select Markets - Oct''24 '!$B$6:$N$6</definedName>
    <definedName name="_xlnm._FilterDatabase" localSheetId="0" hidden="1">'HnB - Oct''24'!$B$5:$T$79</definedName>
    <definedName name="_xlnm._FilterDatabase" localSheetId="2" hidden="1">'Nic. Pouch-Global - Oct''24'!$B$6:$E$6</definedName>
    <definedName name="_xlnm._FilterDatabase" localSheetId="3" hidden="1">'Nic. Pouch-U.S. - Oct''24'!$B$6:$E$6</definedName>
    <definedName name="_xlnm._FilterDatabase" localSheetId="1" hidden="1">'Vaping - Oct''24'!$B$6:$G$6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3" l="1"/>
  <c r="F35" i="13"/>
  <c r="E35" i="13"/>
  <c r="P71" i="11"/>
  <c r="M71" i="11"/>
  <c r="G71" i="11"/>
  <c r="F71" i="11"/>
  <c r="E71" i="11"/>
  <c r="F34" i="13" l="1"/>
  <c r="F32" i="13" l="1"/>
</calcChain>
</file>

<file path=xl/sharedStrings.xml><?xml version="1.0" encoding="utf-8"?>
<sst xmlns="http://schemas.openxmlformats.org/spreadsheetml/2006/main" count="644" uniqueCount="269">
  <si>
    <t>Market</t>
  </si>
  <si>
    <t>ARMENIA</t>
  </si>
  <si>
    <t>EGYPT</t>
  </si>
  <si>
    <t>GEORGIA</t>
  </si>
  <si>
    <t>INDONESIA</t>
  </si>
  <si>
    <t>ISRAEL</t>
  </si>
  <si>
    <t>JORDAN</t>
  </si>
  <si>
    <t>KAZAKHSTAN</t>
  </si>
  <si>
    <t>KUWAIT</t>
  </si>
  <si>
    <t>LEBANON</t>
  </si>
  <si>
    <t>MALDIVES</t>
  </si>
  <si>
    <t>PHILIPPINES</t>
  </si>
  <si>
    <t>REUNION</t>
  </si>
  <si>
    <t>RUSSIA</t>
  </si>
  <si>
    <t>SAUDI ARABIA</t>
  </si>
  <si>
    <t>SOUTH AFRICA</t>
  </si>
  <si>
    <t>TURKISH CYPRUS</t>
  </si>
  <si>
    <t>PAKISTAN</t>
  </si>
  <si>
    <t>TURKEY</t>
  </si>
  <si>
    <t>BHUTAN</t>
  </si>
  <si>
    <t>NEPAL</t>
  </si>
  <si>
    <t>October 1st, 2024</t>
  </si>
  <si>
    <t xml:space="preserve">(a) Either an RSP, a recommended RSP or a maximum RSP, where applicable
</t>
  </si>
  <si>
    <r>
      <t>RSP</t>
    </r>
    <r>
      <rPr>
        <b/>
        <vertAlign val="superscript"/>
        <sz val="14"/>
        <color theme="0"/>
        <rFont val="Lato"/>
        <family val="2"/>
      </rPr>
      <t>(a)</t>
    </r>
  </si>
  <si>
    <r>
      <t xml:space="preserve">Note: Not exhaustive list. Excludes the U.S. and International Duty Free. Unless otherwise stated, 20 cigarettes / HTUs per pack. </t>
    </r>
    <r>
      <rPr>
        <i/>
        <sz val="8"/>
        <color rgb="FF181717"/>
        <rFont val="Lato"/>
        <family val="2"/>
      </rPr>
      <t>LIL SOLID</t>
    </r>
    <r>
      <rPr>
        <sz val="8"/>
        <color rgb="FF181717"/>
        <rFont val="Lato"/>
        <family val="2"/>
      </rPr>
      <t xml:space="preserve"> refers to </t>
    </r>
    <r>
      <rPr>
        <i/>
        <sz val="8"/>
        <color rgb="FF181717"/>
        <rFont val="Lato"/>
        <family val="2"/>
      </rPr>
      <t xml:space="preserve">LIL 2.0 </t>
    </r>
    <r>
      <rPr>
        <sz val="8"/>
        <color rgb="FF181717"/>
        <rFont val="Lato"/>
        <family val="2"/>
      </rPr>
      <t>and</t>
    </r>
    <r>
      <rPr>
        <i/>
        <sz val="8"/>
        <color rgb="FF181717"/>
        <rFont val="Lato"/>
        <family val="2"/>
      </rPr>
      <t xml:space="preserve"> LIL EZ</t>
    </r>
    <r>
      <rPr>
        <sz val="8"/>
        <color rgb="FF181717"/>
        <rFont val="Lato"/>
        <family val="2"/>
      </rPr>
      <t xml:space="preserve"> unless otherwise stated</t>
    </r>
  </si>
  <si>
    <t>HnB - Kit</t>
  </si>
  <si>
    <t>HnB - Consumables</t>
  </si>
  <si>
    <t>Cigarette</t>
  </si>
  <si>
    <t>Source: PMI affiliates</t>
  </si>
  <si>
    <t xml:space="preserve">ILUMA </t>
  </si>
  <si>
    <t>ORIGINALS</t>
  </si>
  <si>
    <t>BONDS</t>
  </si>
  <si>
    <t>LIL</t>
  </si>
  <si>
    <t>ILUMA</t>
  </si>
  <si>
    <t>MARLBORO</t>
  </si>
  <si>
    <t>Note</t>
  </si>
  <si>
    <t>Region</t>
  </si>
  <si>
    <t>Currency</t>
  </si>
  <si>
    <t>PRIME</t>
  </si>
  <si>
    <t>ONE</t>
  </si>
  <si>
    <t>DUO</t>
  </si>
  <si>
    <t>SOLID</t>
  </si>
  <si>
    <t>LEVIA</t>
  </si>
  <si>
    <t>TEREA</t>
  </si>
  <si>
    <t>SENTIA / DELIA</t>
  </si>
  <si>
    <t>AXIA</t>
  </si>
  <si>
    <t>HEETS</t>
  </si>
  <si>
    <t>BLENDS</t>
  </si>
  <si>
    <t>FIIT</t>
  </si>
  <si>
    <t>EUROPE</t>
  </si>
  <si>
    <t>ALBANIA</t>
  </si>
  <si>
    <t>ALL</t>
  </si>
  <si>
    <t>ANDORRA</t>
  </si>
  <si>
    <t>EUR</t>
  </si>
  <si>
    <t>AUSTRIA</t>
  </si>
  <si>
    <t>BOSNIA &amp; HERZEGOVINA</t>
  </si>
  <si>
    <t>BAM</t>
  </si>
  <si>
    <t>BULGARIA</t>
  </si>
  <si>
    <t>BGN</t>
  </si>
  <si>
    <t>CANARY ISLANDS</t>
  </si>
  <si>
    <t>CROATIA</t>
  </si>
  <si>
    <t>CYPRUS</t>
  </si>
  <si>
    <t>CZECH REPUBLIC</t>
  </si>
  <si>
    <t>CZK</t>
  </si>
  <si>
    <t>DENMARK</t>
  </si>
  <si>
    <t>DKK</t>
  </si>
  <si>
    <t>ESTONIA</t>
  </si>
  <si>
    <t>FRANCE</t>
  </si>
  <si>
    <t>GERMANY</t>
  </si>
  <si>
    <t>GREECE</t>
  </si>
  <si>
    <t>HUNGARY</t>
  </si>
  <si>
    <t>HUF</t>
  </si>
  <si>
    <t>ITALY</t>
  </si>
  <si>
    <t>LATVIA</t>
  </si>
  <si>
    <t>LITHUANIA</t>
  </si>
  <si>
    <t>MOLDOVA</t>
  </si>
  <si>
    <t>MDL</t>
  </si>
  <si>
    <t>MONACO</t>
  </si>
  <si>
    <t>MONTENEGRO</t>
  </si>
  <si>
    <t>NETHERLANDS</t>
  </si>
  <si>
    <t>NORTH MACEDONIA</t>
  </si>
  <si>
    <t>MKD</t>
  </si>
  <si>
    <t>POLAND</t>
  </si>
  <si>
    <t>PLN</t>
  </si>
  <si>
    <t>PORTUGAL</t>
  </si>
  <si>
    <t>ROMANIA</t>
  </si>
  <si>
    <t>RON</t>
  </si>
  <si>
    <t>SERBIA</t>
  </si>
  <si>
    <t>RSD</t>
  </si>
  <si>
    <t>SLOVAK REPUBLIC</t>
  </si>
  <si>
    <t>SLOVENIA</t>
  </si>
  <si>
    <t>SPAIN</t>
  </si>
  <si>
    <t>SWEDEN</t>
  </si>
  <si>
    <t>SEK</t>
  </si>
  <si>
    <t>SWITZERLAND</t>
  </si>
  <si>
    <t>CHF</t>
  </si>
  <si>
    <t>UNITED KINGDOM</t>
  </si>
  <si>
    <t>GBP</t>
  </si>
  <si>
    <t>UKRAINE</t>
  </si>
  <si>
    <t>UAH</t>
  </si>
  <si>
    <t>SSEA, CIS &amp; MEA</t>
  </si>
  <si>
    <t>AMD</t>
  </si>
  <si>
    <t>AZERBAIJAN</t>
  </si>
  <si>
    <t>AZN</t>
  </si>
  <si>
    <t>BAHRAIN​</t>
  </si>
  <si>
    <t>BHD​</t>
  </si>
  <si>
    <t>EGP</t>
  </si>
  <si>
    <t>GEL</t>
  </si>
  <si>
    <t>IDR</t>
  </si>
  <si>
    <t>ILS</t>
  </si>
  <si>
    <t>JOD</t>
  </si>
  <si>
    <t>KZT</t>
  </si>
  <si>
    <t>KUWAIT​</t>
  </si>
  <si>
    <t>KWD​</t>
  </si>
  <si>
    <t>KYRGYZSTAN​</t>
  </si>
  <si>
    <t>KGS​</t>
  </si>
  <si>
    <t>USD/LBP</t>
  </si>
  <si>
    <t>MVR</t>
  </si>
  <si>
    <t>MOROCCO​</t>
  </si>
  <si>
    <t>MAD​</t>
  </si>
  <si>
    <t>PALESTINE</t>
  </si>
  <si>
    <t>PHP</t>
  </si>
  <si>
    <t>RUB</t>
  </si>
  <si>
    <t>SAR​​​</t>
  </si>
  <si>
    <t>ZAR</t>
  </si>
  <si>
    <t>TUNISIA​</t>
  </si>
  <si>
    <t>TND​</t>
  </si>
  <si>
    <t>TRY</t>
  </si>
  <si>
    <t>UAE​</t>
  </si>
  <si>
    <t>AED​</t>
  </si>
  <si>
    <t>UZBEKISTAN​</t>
  </si>
  <si>
    <t>UZS​</t>
  </si>
  <si>
    <t>EA, AU &amp; PMI DF</t>
  </si>
  <si>
    <t>JAPAN</t>
  </si>
  <si>
    <t>JPY</t>
  </si>
  <si>
    <t>MALAYSIA</t>
  </si>
  <si>
    <t>MYR</t>
  </si>
  <si>
    <t>NEW ZEALAND</t>
  </si>
  <si>
    <t>NZD</t>
  </si>
  <si>
    <t>SOUTH KOREA</t>
  </si>
  <si>
    <t>KRW</t>
  </si>
  <si>
    <t>AMERICAS</t>
  </si>
  <si>
    <t>ARUBA</t>
  </si>
  <si>
    <t>AWG</t>
  </si>
  <si>
    <t>CANADA</t>
  </si>
  <si>
    <t>CAD</t>
  </si>
  <si>
    <t>COLOMBIA</t>
  </si>
  <si>
    <t>COP</t>
  </si>
  <si>
    <t>COSTA RICA</t>
  </si>
  <si>
    <t>CRC</t>
  </si>
  <si>
    <t>CURACAO</t>
  </si>
  <si>
    <t>ANG</t>
  </si>
  <si>
    <t>DOMINICAN REP.</t>
  </si>
  <si>
    <t>DOP</t>
  </si>
  <si>
    <t>ECUADOR</t>
  </si>
  <si>
    <t>USD</t>
  </si>
  <si>
    <t>EL SALVADOR</t>
  </si>
  <si>
    <t>GUATEMALA</t>
  </si>
  <si>
    <t>GTQ</t>
  </si>
  <si>
    <t>MEXICO</t>
  </si>
  <si>
    <t>MXN</t>
  </si>
  <si>
    <t>LIL Hybrid - Device RSP: 3,980; Consumables: MIIX RSP 510.0, Cartridge RSP 80.0</t>
  </si>
  <si>
    <t>VEEV ONE</t>
  </si>
  <si>
    <t>VEEV NOW</t>
  </si>
  <si>
    <t>VEEV 2.0</t>
  </si>
  <si>
    <t>Kit</t>
  </si>
  <si>
    <t>Pod</t>
  </si>
  <si>
    <t>BELGIUM</t>
  </si>
  <si>
    <t>FINLAND</t>
  </si>
  <si>
    <t>LUXEMBOURG</t>
  </si>
  <si>
    <t xml:space="preserve">ROMANIA </t>
  </si>
  <si>
    <t xml:space="preserve">UKRAINE </t>
  </si>
  <si>
    <t>KWD</t>
  </si>
  <si>
    <t>DOMINICAN REPUBLIC</t>
  </si>
  <si>
    <t>HONDURAS</t>
  </si>
  <si>
    <t>HNL</t>
  </si>
  <si>
    <t>PARAGUAY</t>
  </si>
  <si>
    <t>PYG</t>
  </si>
  <si>
    <t>PERU</t>
  </si>
  <si>
    <t>PEN</t>
  </si>
  <si>
    <t>TRINIDAD &amp; TOBAGO</t>
  </si>
  <si>
    <t>TTD</t>
  </si>
  <si>
    <t>ZYN (RSP/Can)</t>
  </si>
  <si>
    <t>ICELAND</t>
  </si>
  <si>
    <t>ISK</t>
  </si>
  <si>
    <t>PHP​</t>
  </si>
  <si>
    <t>PKR​</t>
  </si>
  <si>
    <t>ZAR​</t>
  </si>
  <si>
    <t>BTN</t>
  </si>
  <si>
    <t>NPR</t>
  </si>
  <si>
    <t>U.S. - CALIFORNIA</t>
  </si>
  <si>
    <t>U.S. - NEW YORK</t>
  </si>
  <si>
    <t>U.S. - TEXAS</t>
  </si>
  <si>
    <t>U.S. - FLORIDA</t>
  </si>
  <si>
    <t>U.S. - WASHINGTON</t>
  </si>
  <si>
    <t>U.S. - GEORGIA</t>
  </si>
  <si>
    <t>U.S. - OHIO</t>
  </si>
  <si>
    <t>U.S. - COLORADO</t>
  </si>
  <si>
    <t>U.S. - OREGON</t>
  </si>
  <si>
    <t>U.S. - PENNSYLVANIA</t>
  </si>
  <si>
    <t>U.S. - ILLINOIS</t>
  </si>
  <si>
    <t>U.S. - VIRGINIA</t>
  </si>
  <si>
    <t>U.S. - MASSACHUSETTS</t>
  </si>
  <si>
    <t>U.S. - NORTH CAROLINA</t>
  </si>
  <si>
    <t>U.S. - ALABAMA</t>
  </si>
  <si>
    <t>U.S. - ARIZONA</t>
  </si>
  <si>
    <t>U.S. - TENNESSEE</t>
  </si>
  <si>
    <t>U.S. - UTAH</t>
  </si>
  <si>
    <t>U.S. - IDAHO</t>
  </si>
  <si>
    <t>U.S. - MICHIGAN</t>
  </si>
  <si>
    <t>U.S. - WISCONSIN</t>
  </si>
  <si>
    <t>U.S. - MISSOURI</t>
  </si>
  <si>
    <t>Brand</t>
  </si>
  <si>
    <t>RSP</t>
  </si>
  <si>
    <t xml:space="preserve">Note: Not exhaustive list. 20 cigarettes per pack unless otherwise stated. Low includes super-low
Source: PMI affiliates and Nielsen </t>
  </si>
  <si>
    <t>Above Premium</t>
  </si>
  <si>
    <t>Premium</t>
  </si>
  <si>
    <t>Mid-Price</t>
  </si>
  <si>
    <t>Low-Price</t>
  </si>
  <si>
    <t>Marlboro</t>
  </si>
  <si>
    <t>Philip Morris / Chesterfield / L&amp;M</t>
  </si>
  <si>
    <t>Eve</t>
  </si>
  <si>
    <t>Marlboro NP</t>
  </si>
  <si>
    <t>Marlboro XL</t>
  </si>
  <si>
    <t>Muratti</t>
  </si>
  <si>
    <t>Chesterfield / Philip Morris</t>
  </si>
  <si>
    <t>L&amp;M</t>
  </si>
  <si>
    <t>Chesterfield</t>
  </si>
  <si>
    <t>Marlboro Crafted</t>
  </si>
  <si>
    <t>Merit</t>
  </si>
  <si>
    <t xml:space="preserve">INDONESIA </t>
  </si>
  <si>
    <t>Sampoerna A Mild</t>
  </si>
  <si>
    <t>Sampoerna A Ultra Mild</t>
  </si>
  <si>
    <t>Based on Nielsen Aug 2024 estimates. Reflects average observed retail selling prices. 16 cigarettes per pack. SKM low tar category segment</t>
  </si>
  <si>
    <t>Fortune / Chesterfield</t>
  </si>
  <si>
    <t>140.0 / 120.0</t>
  </si>
  <si>
    <r>
      <t>RSPs</t>
    </r>
    <r>
      <rPr>
        <i/>
        <sz val="8"/>
        <color rgb="FF000000"/>
        <rFont val="Lato"/>
        <family val="2"/>
      </rPr>
      <t xml:space="preserve"> reflect an equivalent price per cigarette, based on a per stick retail basis</t>
    </r>
  </si>
  <si>
    <t>Parliament</t>
  </si>
  <si>
    <t>Chesterfield Selection Compact</t>
  </si>
  <si>
    <t>AUSTRALIA</t>
  </si>
  <si>
    <t>AUD</t>
  </si>
  <si>
    <t>Peter Jackson</t>
  </si>
  <si>
    <t>Bond Street</t>
  </si>
  <si>
    <t>Marlboro / Parliament</t>
  </si>
  <si>
    <t>Lark</t>
  </si>
  <si>
    <t>Philip Morris</t>
  </si>
  <si>
    <t>ARGENTINA</t>
  </si>
  <si>
    <t>ARS</t>
  </si>
  <si>
    <t>Marlboro Vista</t>
  </si>
  <si>
    <t>Australia Recommended RSP. Actual RSP may differ. Price for pack of 20 cigarettes equivalent (Marlboro 25s; Peter Jackson 30s and Bond Street 40s)</t>
  </si>
  <si>
    <t>600.0 / 580.0</t>
  </si>
  <si>
    <t>RSPs for Marlboro regular and Parliament KS</t>
  </si>
  <si>
    <t>1990/1690/1290</t>
  </si>
  <si>
    <t>LIL Solid RSPs refer to LIL 3.0/LIL 2.0+ / LIL 2.0</t>
  </si>
  <si>
    <t>Parliament NP</t>
  </si>
  <si>
    <t>Marlboro Premium</t>
  </si>
  <si>
    <t>Marlboro Soft</t>
  </si>
  <si>
    <t>Marlboro Titanium</t>
  </si>
  <si>
    <t>13-weeks period ending Sep 29, 2024</t>
  </si>
  <si>
    <t>VEEV ONE pod pricing restates previously published RSP</t>
  </si>
  <si>
    <t>Veev One Starter Kit RSP (9.00).</t>
  </si>
  <si>
    <t>Note: Not exhaustive list. 15 pouches/can
U.S. retail selling price at the register, including the state/municipalities unique tax structures as well as promotions.
Source: PMI affiliates, Circana, LLC, Nicotine Pouches, retail selling prices based on 13-weeks period ending Sept 29, 2024</t>
  </si>
  <si>
    <t>RSPs are for the Province of Ontario. HTU RSP is per 20 sticks equivalent based on individual 180s selling unit. HTUs are sold in cartons of 10 packs of 18 units (180s), and 3 packs of 18 units (54s), for 80.99 and 31.49 plus VAT (13%). Cigarette RSP for pack of 20 cigarettes equivalent (RBH brand: Belmont 20s). Includes 13% VAT</t>
  </si>
  <si>
    <t xml:space="preserve">From July VEEV One pods sold in single pod pack </t>
  </si>
  <si>
    <t>Terea price reduction due to lowering of excise tax (passed on) in Aug 2024.</t>
  </si>
  <si>
    <t>RSPs are for the Province of Ontario.  Includes 13% VAT</t>
  </si>
  <si>
    <t>Note: Not exhaustive list. 20 pouches/can, except Philippines, South Africa, Nepal and Bhutan where 15 pouches/can, and Switzerland with 21 pouches/can
Source: PMI affiliates</t>
  </si>
  <si>
    <t>Pods (Pack)</t>
  </si>
  <si>
    <t>Note: Not exhaustive list. 
All VEEV Pod packs inlcude 2 pods, unless otherwise stated. VEEV NOW pricing refers to 2ml version.
Source: PMI affiliates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</si>
</sst>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0_-;\-* #,##0.0_-;_-* &quot;-&quot;??_-;_-@_-"/>
    <numFmt numFmtId="166" formatCode="_-* #,##0_-;\-* #,##0_-;_-* &quot;-&quot;??_-;_-@_-"/>
  </numFmts>
  <fonts count="25" x14ac:knownFonts="1">
    <font>
      <sz val="11"/>
      <color theme="1"/>
      <name val="Calibri"/>
      <family val="2"/>
      <scheme val="minor"/>
    </font>
    <font>
      <sz val="11"/>
      <color theme="1"/>
      <name val="Calibri"/>
      <family val="2"/>
      <scheme val="minor"/>
    </font>
    <font>
      <sz val="11"/>
      <color theme="1"/>
      <name val="Lato"/>
      <family val="2"/>
    </font>
    <font>
      <sz val="14"/>
      <color theme="1"/>
      <name val="Lato"/>
      <family val="2"/>
    </font>
    <font>
      <b/>
      <sz val="14"/>
      <color theme="0"/>
      <name val="Lato"/>
      <family val="2"/>
    </font>
    <font>
      <b/>
      <i/>
      <sz val="11"/>
      <color rgb="FF002060"/>
      <name val="Lato"/>
      <family val="2"/>
    </font>
    <font>
      <b/>
      <sz val="10"/>
      <color rgb="FF000000"/>
      <name val="Lato"/>
      <family val="2"/>
    </font>
    <font>
      <sz val="10"/>
      <color rgb="FF000000"/>
      <name val="Lato"/>
      <family val="2"/>
    </font>
    <font>
      <sz val="10"/>
      <color rgb="FF181717"/>
      <name val="Lato"/>
      <family val="2"/>
    </font>
    <font>
      <b/>
      <vertAlign val="superscript"/>
      <sz val="14"/>
      <color theme="0"/>
      <name val="Lato"/>
      <family val="2"/>
    </font>
    <font>
      <sz val="8"/>
      <color rgb="FF181717"/>
      <name val="Lato"/>
      <family val="2"/>
    </font>
    <font>
      <i/>
      <sz val="8"/>
      <color rgb="FF181717"/>
      <name val="Lato"/>
      <family val="2"/>
    </font>
    <font>
      <i/>
      <sz val="8"/>
      <color theme="1"/>
      <name val="Lato"/>
      <family val="2"/>
    </font>
    <font>
      <sz val="8"/>
      <color theme="1"/>
      <name val="Lato"/>
      <family val="2"/>
    </font>
    <font>
      <i/>
      <sz val="8"/>
      <color rgb="FF000000"/>
      <name val="Lato"/>
      <family val="2"/>
    </font>
    <font>
      <b/>
      <sz val="11"/>
      <color theme="1"/>
      <name val="Lato"/>
      <family val="2"/>
    </font>
    <font>
      <b/>
      <sz val="11"/>
      <color theme="0"/>
      <name val="Lato"/>
      <family val="2"/>
    </font>
    <font>
      <b/>
      <i/>
      <sz val="10"/>
      <color rgb="FF000000"/>
      <name val="Lato"/>
      <family val="2"/>
    </font>
    <font>
      <b/>
      <i/>
      <sz val="10"/>
      <color rgb="FF181717"/>
      <name val="Lato"/>
      <family val="2"/>
    </font>
    <font>
      <sz val="10"/>
      <color theme="1"/>
      <name val="Lato"/>
      <family val="2"/>
    </font>
    <font>
      <sz val="9"/>
      <color rgb="FF181717"/>
      <name val="Lato"/>
      <family val="2"/>
    </font>
    <font>
      <sz val="11"/>
      <color theme="0"/>
      <name val="Lato"/>
      <family val="2"/>
    </font>
    <font>
      <sz val="8"/>
      <name val="Lato"/>
      <family val="2"/>
    </font>
    <font>
      <i/>
      <sz val="9"/>
      <color theme="1"/>
      <name val="Lato"/>
      <family val="2"/>
    </font>
    <font>
      <i/>
      <sz val="8"/>
      <name val="Lato"/>
      <family val="2"/>
    </font>
  </fonts>
  <fills count="9">
    <fill>
      <patternFill patternType="none"/>
    </fill>
    <fill>
      <patternFill patternType="gray125"/>
    </fill>
    <fill>
      <patternFill patternType="solid">
        <fgColor rgb="FF00B0F0"/>
        <bgColor indexed="64"/>
      </patternFill>
    </fill>
    <fill>
      <patternFill patternType="solid">
        <fgColor theme="8" tint="0.79998168889431442"/>
        <bgColor indexed="64"/>
      </patternFill>
    </fill>
    <fill>
      <patternFill patternType="solid">
        <fgColor rgb="FF0070C0"/>
        <bgColor indexed="64"/>
      </patternFill>
    </fill>
    <fill>
      <patternFill patternType="solid">
        <fgColor rgb="FFE3E9F5"/>
        <bgColor indexed="64"/>
      </patternFill>
    </fill>
    <fill>
      <patternFill patternType="solid">
        <fgColor rgb="FF002060"/>
        <bgColor indexed="64"/>
      </patternFill>
    </fill>
    <fill>
      <patternFill patternType="solid">
        <fgColor rgb="FFC00000"/>
        <bgColor indexed="64"/>
      </patternFill>
    </fill>
    <fill>
      <patternFill patternType="solid">
        <fgColor rgb="FF00602B"/>
        <bgColor indexed="64"/>
      </patternFill>
    </fill>
  </fills>
  <borders count="6">
    <border>
      <left/>
      <right/>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thick">
        <color theme="0" tint="-4.9989318521683403E-2"/>
      </left>
      <right style="thick">
        <color theme="0" tint="-4.9989318521683403E-2"/>
      </right>
      <top style="thick">
        <color theme="0" tint="-4.9989318521683403E-2"/>
      </top>
      <bottom/>
      <diagonal/>
    </border>
    <border>
      <left style="thick">
        <color theme="0" tint="-4.9989318521683403E-2"/>
      </left>
      <right style="thick">
        <color theme="0" tint="-4.9989318521683403E-2"/>
      </right>
      <top/>
      <bottom style="thick">
        <color theme="0" tint="-4.9989318521683403E-2"/>
      </bottom>
      <diagonal/>
    </border>
  </borders>
  <cellStyleXfs count="2">
    <xf numFmtId="0" fontId="0" fillId="0" borderId="0"/>
    <xf numFmtId="164" fontId="1" fillId="0" borderId="0" applyFont="0" applyFill="0" applyBorder="0" applyAlignment="0" applyProtection="0"/>
  </cellStyleXfs>
  <cellXfs count="96">
    <xf numFmtId="0" fontId="0" fillId="0" borderId="0" xfId="0"/>
    <xf numFmtId="165" fontId="7" fillId="5" borderId="2" xfId="1" applyNumberFormat="1" applyFont="1" applyFill="1" applyBorder="1" applyAlignment="1" applyProtection="1">
      <alignment horizontal="center" vertical="center" wrapText="1" readingOrder="1"/>
    </xf>
    <xf numFmtId="0" fontId="2" fillId="0" borderId="0" xfId="0" applyFont="1"/>
    <xf numFmtId="0" fontId="2" fillId="0" borderId="0" xfId="0" applyFont="1" applyAlignment="1">
      <alignment wrapText="1"/>
    </xf>
    <xf numFmtId="0" fontId="15" fillId="0" borderId="0" xfId="0" applyFont="1"/>
    <xf numFmtId="0" fontId="10" fillId="0" borderId="0" xfId="0" applyFont="1"/>
    <xf numFmtId="0" fontId="2" fillId="0" borderId="0" xfId="0" applyFont="1" applyAlignment="1">
      <alignment horizontal="center"/>
    </xf>
    <xf numFmtId="0" fontId="4" fillId="4" borderId="1" xfId="0" applyFont="1" applyFill="1" applyBorder="1" applyAlignment="1">
      <alignment horizontal="centerContinuous" vertical="center"/>
    </xf>
    <xf numFmtId="0" fontId="10" fillId="0" borderId="0" xfId="0" applyFont="1" applyAlignment="1">
      <alignment vertical="top" wrapText="1"/>
    </xf>
    <xf numFmtId="0" fontId="3" fillId="0" borderId="0" xfId="0" applyFont="1"/>
    <xf numFmtId="0" fontId="4" fillId="2" borderId="1" xfId="0" applyFont="1" applyFill="1" applyBorder="1" applyAlignment="1">
      <alignment horizontal="centerContinuous" vertical="center"/>
    </xf>
    <xf numFmtId="0" fontId="3" fillId="0" borderId="0" xfId="0" applyFont="1" applyAlignment="1">
      <alignment wrapText="1"/>
    </xf>
    <xf numFmtId="0" fontId="10" fillId="0" borderId="0" xfId="0" applyFont="1" applyAlignment="1">
      <alignment vertical="top"/>
    </xf>
    <xf numFmtId="0" fontId="5" fillId="3" borderId="1" xfId="0" applyFont="1" applyFill="1" applyBorder="1" applyAlignment="1">
      <alignment horizontal="centerContinuous" vertical="center"/>
    </xf>
    <xf numFmtId="0" fontId="5" fillId="3" borderId="1" xfId="0" applyFont="1" applyFill="1" applyBorder="1" applyAlignment="1">
      <alignment horizontal="centerContinuous"/>
    </xf>
    <xf numFmtId="0" fontId="5" fillId="3" borderId="1" xfId="0" applyFont="1" applyFill="1" applyBorder="1" applyAlignment="1">
      <alignment horizontal="centerContinuous"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0" xfId="0" applyFont="1" applyAlignment="1">
      <alignment horizontal="center" vertical="center"/>
    </xf>
    <xf numFmtId="0" fontId="6" fillId="5" borderId="2" xfId="0" applyFont="1" applyFill="1" applyBorder="1" applyAlignment="1">
      <alignment horizontal="left" vertical="center" wrapText="1" indent="1" readingOrder="1"/>
    </xf>
    <xf numFmtId="0" fontId="7" fillId="5" borderId="2" xfId="0" applyFont="1" applyFill="1" applyBorder="1" applyAlignment="1">
      <alignment horizontal="center" vertical="center" wrapText="1" readingOrder="1"/>
    </xf>
    <xf numFmtId="166" fontId="7" fillId="5" borderId="2" xfId="1" applyNumberFormat="1" applyFont="1" applyFill="1" applyBorder="1" applyAlignment="1" applyProtection="1">
      <alignment vertical="center" wrapText="1" readingOrder="1"/>
    </xf>
    <xf numFmtId="166" fontId="7" fillId="5" borderId="2" xfId="1" applyNumberFormat="1" applyFont="1" applyFill="1" applyBorder="1" applyAlignment="1" applyProtection="1">
      <alignment horizontal="center" vertical="center" wrapText="1" readingOrder="1"/>
    </xf>
    <xf numFmtId="0" fontId="12" fillId="0" borderId="0" xfId="0" applyFont="1" applyAlignment="1">
      <alignment wrapText="1"/>
    </xf>
    <xf numFmtId="166" fontId="2" fillId="0" borderId="0" xfId="0" applyNumberFormat="1" applyFont="1"/>
    <xf numFmtId="0" fontId="6" fillId="0" borderId="2" xfId="0" applyFont="1" applyBorder="1" applyAlignment="1">
      <alignment horizontal="left" vertical="center" wrapText="1" indent="1" readingOrder="1"/>
    </xf>
    <xf numFmtId="0" fontId="7" fillId="0" borderId="2" xfId="0" applyFont="1" applyBorder="1" applyAlignment="1">
      <alignment horizontal="center" vertical="center" wrapText="1" readingOrder="1"/>
    </xf>
    <xf numFmtId="165" fontId="7" fillId="0" borderId="2" xfId="1" applyNumberFormat="1" applyFont="1" applyFill="1" applyBorder="1" applyAlignment="1" applyProtection="1">
      <alignment vertical="center" wrapText="1" readingOrder="1"/>
    </xf>
    <xf numFmtId="165" fontId="7" fillId="0" borderId="2" xfId="1" applyNumberFormat="1" applyFont="1" applyFill="1" applyBorder="1" applyAlignment="1" applyProtection="1">
      <alignment horizontal="center" vertical="center" wrapText="1" readingOrder="1"/>
    </xf>
    <xf numFmtId="166" fontId="7" fillId="0" borderId="2" xfId="1" applyNumberFormat="1" applyFont="1" applyFill="1" applyBorder="1" applyAlignment="1" applyProtection="1">
      <alignment horizontal="center" vertical="center" wrapText="1" readingOrder="1"/>
    </xf>
    <xf numFmtId="164" fontId="7" fillId="0" borderId="2" xfId="1" applyFont="1" applyFill="1" applyBorder="1" applyAlignment="1" applyProtection="1">
      <alignment horizontal="center" vertical="center" wrapText="1" readingOrder="1"/>
    </xf>
    <xf numFmtId="165" fontId="7" fillId="5" borderId="2" xfId="1" applyNumberFormat="1" applyFont="1" applyFill="1" applyBorder="1" applyAlignment="1" applyProtection="1">
      <alignment vertical="center" wrapText="1" readingOrder="1"/>
    </xf>
    <xf numFmtId="164" fontId="7" fillId="5" borderId="2" xfId="1" applyFont="1" applyFill="1" applyBorder="1" applyAlignment="1" applyProtection="1">
      <alignment horizontal="center" vertical="center" wrapText="1" readingOrder="1"/>
    </xf>
    <xf numFmtId="166" fontId="7" fillId="0" borderId="2" xfId="1" applyNumberFormat="1" applyFont="1" applyFill="1" applyBorder="1" applyAlignment="1" applyProtection="1">
      <alignment vertical="center" wrapText="1" readingOrder="1"/>
    </xf>
    <xf numFmtId="0" fontId="12" fillId="0" borderId="0" xfId="0" applyFont="1" applyAlignment="1">
      <alignment vertical="center" wrapText="1"/>
    </xf>
    <xf numFmtId="0" fontId="23" fillId="0" borderId="0" xfId="0" applyFont="1" applyAlignment="1">
      <alignment vertical="center" wrapText="1"/>
    </xf>
    <xf numFmtId="0" fontId="22" fillId="0" borderId="0" xfId="0" applyFont="1"/>
    <xf numFmtId="0" fontId="21" fillId="0" borderId="0" xfId="0" applyFont="1"/>
    <xf numFmtId="0" fontId="6" fillId="0" borderId="3" xfId="0" applyFont="1" applyBorder="1" applyAlignment="1">
      <alignment horizontal="left" vertical="center" wrapText="1" indent="1" readingOrder="1"/>
    </xf>
    <xf numFmtId="0" fontId="7" fillId="0" borderId="3" xfId="0" applyFont="1" applyBorder="1" applyAlignment="1">
      <alignment horizontal="center" vertical="center" wrapText="1" readingOrder="1"/>
    </xf>
    <xf numFmtId="165" fontId="8" fillId="0" borderId="3" xfId="1" applyNumberFormat="1" applyFont="1" applyFill="1" applyBorder="1" applyAlignment="1" applyProtection="1">
      <alignment horizontal="center" vertical="center" wrapText="1" readingOrder="1"/>
    </xf>
    <xf numFmtId="164" fontId="8" fillId="0" borderId="3" xfId="1" applyFont="1" applyFill="1" applyBorder="1" applyAlignment="1" applyProtection="1">
      <alignment horizontal="center" vertical="center" wrapText="1" readingOrder="1"/>
    </xf>
    <xf numFmtId="165" fontId="7" fillId="0" borderId="3" xfId="1" applyNumberFormat="1" applyFont="1" applyFill="1" applyBorder="1" applyAlignment="1" applyProtection="1">
      <alignment vertical="center" wrapText="1" readingOrder="1"/>
    </xf>
    <xf numFmtId="165" fontId="7" fillId="0" borderId="3" xfId="1" applyNumberFormat="1" applyFont="1" applyFill="1" applyBorder="1" applyAlignment="1" applyProtection="1">
      <alignment horizontal="center" vertical="center" wrapText="1" readingOrder="1"/>
    </xf>
    <xf numFmtId="0" fontId="13" fillId="0" borderId="0" xfId="0" applyFont="1" applyAlignment="1">
      <alignment wrapText="1"/>
    </xf>
    <xf numFmtId="0" fontId="6" fillId="5" borderId="3" xfId="0" applyFont="1" applyFill="1" applyBorder="1" applyAlignment="1">
      <alignment horizontal="left" vertical="center" wrapText="1" indent="1" readingOrder="1"/>
    </xf>
    <xf numFmtId="0" fontId="7" fillId="5" borderId="3" xfId="0" applyFont="1" applyFill="1" applyBorder="1" applyAlignment="1">
      <alignment horizontal="center" vertical="center" wrapText="1" readingOrder="1"/>
    </xf>
    <xf numFmtId="165" fontId="8" fillId="5" borderId="3" xfId="1" applyNumberFormat="1" applyFont="1" applyFill="1" applyBorder="1" applyAlignment="1" applyProtection="1">
      <alignment horizontal="center" vertical="center" wrapText="1" readingOrder="1"/>
    </xf>
    <xf numFmtId="164" fontId="8" fillId="5" borderId="3" xfId="1" applyFont="1" applyFill="1" applyBorder="1" applyAlignment="1" applyProtection="1">
      <alignment horizontal="center" vertical="center" wrapText="1" readingOrder="1"/>
    </xf>
    <xf numFmtId="0" fontId="24" fillId="0" borderId="0" xfId="0" applyFont="1" applyAlignment="1">
      <alignment wrapText="1"/>
    </xf>
    <xf numFmtId="166" fontId="8" fillId="0" borderId="3" xfId="1" applyNumberFormat="1" applyFont="1" applyFill="1" applyBorder="1" applyAlignment="1" applyProtection="1">
      <alignment horizontal="center" vertical="center" wrapText="1" readingOrder="1"/>
    </xf>
    <xf numFmtId="166" fontId="7" fillId="0" borderId="3" xfId="1" applyNumberFormat="1" applyFont="1" applyFill="1" applyBorder="1" applyAlignment="1" applyProtection="1">
      <alignment vertical="center" wrapText="1" readingOrder="1"/>
    </xf>
    <xf numFmtId="166" fontId="7" fillId="0" borderId="3" xfId="1" applyNumberFormat="1" applyFont="1" applyFill="1" applyBorder="1" applyAlignment="1" applyProtection="1">
      <alignment horizontal="center" vertical="center" wrapText="1" readingOrder="1"/>
    </xf>
    <xf numFmtId="165" fontId="7" fillId="5" borderId="3" xfId="1" applyNumberFormat="1" applyFont="1" applyFill="1" applyBorder="1" applyAlignment="1" applyProtection="1">
      <alignment vertical="center" wrapText="1" readingOrder="1"/>
    </xf>
    <xf numFmtId="165" fontId="7" fillId="5" borderId="3" xfId="1" applyNumberFormat="1" applyFont="1" applyFill="1" applyBorder="1" applyAlignment="1" applyProtection="1">
      <alignment horizontal="center" vertical="center" wrapText="1" readingOrder="1"/>
    </xf>
    <xf numFmtId="166" fontId="8" fillId="5" borderId="3" xfId="1" applyNumberFormat="1" applyFont="1" applyFill="1" applyBorder="1" applyAlignment="1" applyProtection="1">
      <alignment horizontal="center" vertical="center" wrapText="1" readingOrder="1"/>
    </xf>
    <xf numFmtId="0" fontId="13" fillId="0" borderId="0" xfId="0" applyFont="1"/>
    <xf numFmtId="164" fontId="7" fillId="0" borderId="3" xfId="1" applyFont="1" applyFill="1" applyBorder="1" applyAlignment="1" applyProtection="1">
      <alignment vertical="center" wrapText="1" readingOrder="1"/>
    </xf>
    <xf numFmtId="164" fontId="7" fillId="5" borderId="3" xfId="1" applyFont="1" applyFill="1" applyBorder="1" applyAlignment="1" applyProtection="1">
      <alignment vertical="center" wrapText="1" readingOrder="1"/>
    </xf>
    <xf numFmtId="166" fontId="7" fillId="5" borderId="3" xfId="1" applyNumberFormat="1" applyFont="1" applyFill="1" applyBorder="1" applyAlignment="1" applyProtection="1">
      <alignment vertical="center" wrapText="1" readingOrder="1"/>
    </xf>
    <xf numFmtId="0" fontId="12" fillId="0" borderId="0" xfId="0" applyFont="1"/>
    <xf numFmtId="0" fontId="20" fillId="0" borderId="0" xfId="0" applyFont="1"/>
    <xf numFmtId="0" fontId="19" fillId="0" borderId="0" xfId="0" applyFont="1"/>
    <xf numFmtId="0" fontId="16" fillId="6" borderId="1" xfId="0" applyFont="1" applyFill="1" applyBorder="1" applyAlignment="1">
      <alignment horizontal="centerContinuous" vertical="center"/>
    </xf>
    <xf numFmtId="0" fontId="16" fillId="6" borderId="1" xfId="0" applyFont="1" applyFill="1" applyBorder="1" applyAlignment="1">
      <alignment horizontal="centerContinuous"/>
    </xf>
    <xf numFmtId="0" fontId="16" fillId="7" borderId="1" xfId="0" applyFont="1" applyFill="1" applyBorder="1" applyAlignment="1">
      <alignment horizontal="centerContinuous" vertical="center"/>
    </xf>
    <xf numFmtId="0" fontId="16" fillId="7" borderId="1" xfId="0" applyFont="1" applyFill="1" applyBorder="1" applyAlignment="1">
      <alignment horizontal="centerContinuous"/>
    </xf>
    <xf numFmtId="0" fontId="16" fillId="2" borderId="1" xfId="0" applyFont="1" applyFill="1" applyBorder="1" applyAlignment="1">
      <alignment horizontal="centerContinuous" vertical="center"/>
    </xf>
    <xf numFmtId="0" fontId="16" fillId="2" borderId="1" xfId="0" applyFont="1" applyFill="1" applyBorder="1" applyAlignment="1">
      <alignment horizontal="centerContinuous"/>
    </xf>
    <xf numFmtId="0" fontId="16" fillId="8" borderId="1" xfId="0" applyFont="1" applyFill="1" applyBorder="1" applyAlignment="1">
      <alignment horizontal="centerContinuous" vertical="center"/>
    </xf>
    <xf numFmtId="0" fontId="16" fillId="8" borderId="1" xfId="0" applyFont="1" applyFill="1" applyBorder="1" applyAlignment="1">
      <alignment horizontal="centerContinuous"/>
    </xf>
    <xf numFmtId="0" fontId="16" fillId="6"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8" borderId="1" xfId="0" applyFont="1" applyFill="1" applyBorder="1" applyAlignment="1">
      <alignment horizontal="center" vertical="center"/>
    </xf>
    <xf numFmtId="165" fontId="17" fillId="5" borderId="3" xfId="1" applyNumberFormat="1" applyFont="1" applyFill="1" applyBorder="1" applyAlignment="1" applyProtection="1">
      <alignment horizontal="left" vertical="center" wrapText="1" readingOrder="1"/>
    </xf>
    <xf numFmtId="165" fontId="18" fillId="5" borderId="3" xfId="1" applyNumberFormat="1" applyFont="1" applyFill="1" applyBorder="1" applyAlignment="1" applyProtection="1">
      <alignment horizontal="left" vertical="center" wrapText="1" readingOrder="1"/>
    </xf>
    <xf numFmtId="165" fontId="17" fillId="0" borderId="3" xfId="1" applyNumberFormat="1" applyFont="1" applyFill="1" applyBorder="1" applyAlignment="1" applyProtection="1">
      <alignment horizontal="left" vertical="center" wrapText="1" readingOrder="1"/>
    </xf>
    <xf numFmtId="164" fontId="7" fillId="0" borderId="3" xfId="1" applyFont="1" applyFill="1" applyBorder="1" applyAlignment="1" applyProtection="1">
      <alignment horizontal="center" vertical="center" wrapText="1" readingOrder="1"/>
    </xf>
    <xf numFmtId="164" fontId="18" fillId="0" borderId="3" xfId="1" applyFont="1" applyFill="1" applyBorder="1" applyAlignment="1" applyProtection="1">
      <alignment horizontal="left" vertical="center" wrapText="1" readingOrder="1"/>
    </xf>
    <xf numFmtId="164" fontId="7" fillId="5" borderId="3" xfId="1" applyFont="1" applyFill="1" applyBorder="1" applyAlignment="1" applyProtection="1">
      <alignment horizontal="center" vertical="center" wrapText="1" readingOrder="1"/>
    </xf>
    <xf numFmtId="0" fontId="11" fillId="0" borderId="0" xfId="0" applyFont="1"/>
    <xf numFmtId="165" fontId="18" fillId="0" borderId="3" xfId="1" applyNumberFormat="1" applyFont="1" applyFill="1" applyBorder="1" applyAlignment="1" applyProtection="1">
      <alignment horizontal="left" vertical="center" wrapText="1" readingOrder="1"/>
    </xf>
    <xf numFmtId="0" fontId="11" fillId="0" borderId="0" xfId="0" applyFont="1" applyAlignment="1">
      <alignment wrapText="1"/>
    </xf>
    <xf numFmtId="165" fontId="8" fillId="0" borderId="3" xfId="1" quotePrefix="1" applyNumberFormat="1" applyFont="1" applyFill="1" applyBorder="1" applyAlignment="1" applyProtection="1">
      <alignment horizontal="center" vertical="center" wrapText="1" readingOrder="1"/>
    </xf>
    <xf numFmtId="0" fontId="14" fillId="0" borderId="0" xfId="0" applyFont="1" applyAlignment="1">
      <alignment wrapText="1"/>
    </xf>
    <xf numFmtId="164" fontId="8" fillId="0" borderId="3" xfId="1" quotePrefix="1" applyFont="1" applyFill="1" applyBorder="1" applyAlignment="1" applyProtection="1">
      <alignment horizontal="center" vertical="center" wrapText="1" readingOrder="1"/>
    </xf>
    <xf numFmtId="0" fontId="11" fillId="0" borderId="0" xfId="0" applyFont="1" applyAlignment="1">
      <alignment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22" fillId="0" borderId="0" xfId="0" applyFont="1" applyAlignment="1">
      <alignment horizontal="left" vertical="top"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0"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E3E9F5"/>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2C92-DE6A-4DA2-83E4-E401B0C380D7}">
  <sheetPr>
    <tabColor theme="4"/>
  </sheetPr>
  <dimension ref="B2:X80"/>
  <sheetViews>
    <sheetView showGridLines="0" tabSelected="1" zoomScale="85" zoomScaleNormal="85" workbookViewId="0">
      <pane xSplit="4" ySplit="6" topLeftCell="E7" activePane="bottomRight" state="frozen"/>
      <selection pane="topRight" activeCell="P74" activeCellId="36" sqref="P7 P8 P10 P11 P14 P15 P16 P19 P20 P21 P22 P23 P24 P25 P27 P28 P29 P31 P32 P33 P34 P35 P37 P40 P42 P43 P46 P51 P52 P54 P57 P58 P59 P62 P63 P69 P74"/>
      <selection pane="bottomLeft" activeCell="P74" activeCellId="36" sqref="P7 P8 P10 P11 P14 P15 P16 P19 P20 P21 P22 P23 P24 P25 P27 P28 P29 P31 P32 P33 P34 P35 P37 P40 P42 P43 P46 P51 P52 P54 P57 P58 P59 P62 P63 P69 P74"/>
      <selection pane="bottomRight" activeCell="D67" sqref="D67"/>
    </sheetView>
  </sheetViews>
  <sheetFormatPr defaultColWidth="9.140625" defaultRowHeight="18" x14ac:dyDescent="0.35"/>
  <cols>
    <col min="1" max="1" width="9.140625" style="2"/>
    <col min="2" max="2" width="73.5703125" style="2" bestFit="1" customWidth="1"/>
    <col min="3" max="3" width="27.7109375" style="2" customWidth="1"/>
    <col min="4" max="4" width="10.28515625" style="2" customWidth="1"/>
    <col min="5" max="5" width="11" style="2" bestFit="1" customWidth="1"/>
    <col min="6" max="7" width="10.7109375" style="2" bestFit="1" customWidth="1"/>
    <col min="8" max="8" width="10.85546875" style="2" bestFit="1" customWidth="1"/>
    <col min="9" max="9" width="10.7109375" style="2" bestFit="1" customWidth="1"/>
    <col min="10" max="10" width="9.5703125" style="2" bestFit="1" customWidth="1"/>
    <col min="11" max="11" width="10.7109375" style="2" customWidth="1"/>
    <col min="12" max="12" width="7.85546875" style="2" bestFit="1" customWidth="1"/>
    <col min="13" max="13" width="10.85546875" style="2" bestFit="1" customWidth="1"/>
    <col min="14" max="14" width="9" style="2" customWidth="1"/>
    <col min="15" max="15" width="7.28515625" style="2" bestFit="1" customWidth="1"/>
    <col min="16" max="16" width="11" style="2" bestFit="1" customWidth="1"/>
    <col min="17" max="17" width="13.5703125" style="2" bestFit="1" customWidth="1"/>
    <col min="18" max="18" width="10" style="2" bestFit="1" customWidth="1"/>
    <col min="19" max="19" width="10.85546875" style="2" bestFit="1" customWidth="1"/>
    <col min="20" max="20" width="13.5703125" style="2" bestFit="1" customWidth="1"/>
    <col min="21" max="21" width="2.7109375" style="2" customWidth="1"/>
    <col min="22" max="22" width="63" style="3" customWidth="1"/>
    <col min="23" max="23" width="12.85546875" style="2" bestFit="1" customWidth="1"/>
    <col min="24" max="16384" width="9.140625" style="2"/>
  </cols>
  <sheetData>
    <row r="2" spans="2:24" ht="18.75" thickBot="1" x14ac:dyDescent="0.4">
      <c r="B2" s="4" t="s">
        <v>21</v>
      </c>
    </row>
    <row r="3" spans="2:24" ht="26.25" thickTop="1" thickBot="1" x14ac:dyDescent="0.4">
      <c r="B3" s="5" t="s">
        <v>22</v>
      </c>
      <c r="C3" s="6"/>
      <c r="E3" s="7" t="s">
        <v>23</v>
      </c>
      <c r="F3" s="7"/>
      <c r="G3" s="7"/>
      <c r="H3" s="7"/>
      <c r="I3" s="7"/>
      <c r="J3" s="7"/>
      <c r="K3" s="7"/>
      <c r="L3" s="7"/>
      <c r="M3" s="7"/>
      <c r="N3" s="7"/>
      <c r="O3" s="7"/>
      <c r="P3" s="7"/>
      <c r="Q3" s="7"/>
      <c r="R3" s="7"/>
      <c r="S3" s="7"/>
      <c r="T3" s="7"/>
    </row>
    <row r="4" spans="2:24" s="9" customFormat="1" ht="36.75" customHeight="1" thickTop="1" thickBot="1" x14ac:dyDescent="0.5">
      <c r="B4" s="8" t="s">
        <v>24</v>
      </c>
      <c r="C4" s="8"/>
      <c r="E4" s="10" t="s">
        <v>25</v>
      </c>
      <c r="F4" s="10"/>
      <c r="G4" s="10"/>
      <c r="H4" s="10"/>
      <c r="I4" s="10"/>
      <c r="J4" s="10"/>
      <c r="K4" s="10"/>
      <c r="L4" s="10" t="s">
        <v>26</v>
      </c>
      <c r="M4" s="10"/>
      <c r="N4" s="10"/>
      <c r="O4" s="10"/>
      <c r="P4" s="10"/>
      <c r="Q4" s="10"/>
      <c r="R4" s="10"/>
      <c r="S4" s="10"/>
      <c r="T4" s="10" t="s">
        <v>27</v>
      </c>
      <c r="V4" s="11"/>
    </row>
    <row r="5" spans="2:24" ht="31.5" customHeight="1" thickTop="1" thickBot="1" x14ac:dyDescent="0.4">
      <c r="B5" s="12" t="s">
        <v>28</v>
      </c>
      <c r="E5" s="13" t="s">
        <v>29</v>
      </c>
      <c r="F5" s="14"/>
      <c r="G5" s="14"/>
      <c r="H5" s="13" t="s">
        <v>30</v>
      </c>
      <c r="I5" s="14"/>
      <c r="J5" s="88" t="s">
        <v>31</v>
      </c>
      <c r="K5" s="13" t="s">
        <v>32</v>
      </c>
      <c r="L5" s="13" t="s">
        <v>33</v>
      </c>
      <c r="M5" s="13"/>
      <c r="N5" s="15"/>
      <c r="O5" s="13"/>
      <c r="P5" s="13" t="s">
        <v>30</v>
      </c>
      <c r="Q5" s="13"/>
      <c r="R5" s="16" t="s">
        <v>31</v>
      </c>
      <c r="S5" s="16" t="s">
        <v>32</v>
      </c>
      <c r="T5" s="90" t="s">
        <v>34</v>
      </c>
      <c r="V5" s="90" t="s">
        <v>35</v>
      </c>
    </row>
    <row r="6" spans="2:24" s="18" customFormat="1" ht="37.5" thickTop="1" thickBot="1" x14ac:dyDescent="0.3">
      <c r="B6" s="16" t="s">
        <v>36</v>
      </c>
      <c r="C6" s="16" t="s">
        <v>0</v>
      </c>
      <c r="D6" s="16" t="s">
        <v>37</v>
      </c>
      <c r="E6" s="16" t="s">
        <v>38</v>
      </c>
      <c r="F6" s="16" t="s">
        <v>33</v>
      </c>
      <c r="G6" s="16" t="s">
        <v>39</v>
      </c>
      <c r="H6" s="16" t="s">
        <v>40</v>
      </c>
      <c r="I6" s="16" t="s">
        <v>39</v>
      </c>
      <c r="J6" s="89"/>
      <c r="K6" s="16" t="s">
        <v>41</v>
      </c>
      <c r="L6" s="16" t="s">
        <v>42</v>
      </c>
      <c r="M6" s="16" t="s">
        <v>43</v>
      </c>
      <c r="N6" s="17" t="s">
        <v>44</v>
      </c>
      <c r="O6" s="16" t="s">
        <v>45</v>
      </c>
      <c r="P6" s="16" t="s">
        <v>46</v>
      </c>
      <c r="Q6" s="16" t="s">
        <v>34</v>
      </c>
      <c r="R6" s="16" t="s">
        <v>47</v>
      </c>
      <c r="S6" s="16" t="s">
        <v>48</v>
      </c>
      <c r="T6" s="91"/>
      <c r="V6" s="90"/>
    </row>
    <row r="7" spans="2:24" ht="19.5" thickTop="1" thickBot="1" x14ac:dyDescent="0.4">
      <c r="B7" s="19" t="s">
        <v>49</v>
      </c>
      <c r="C7" s="19" t="s">
        <v>50</v>
      </c>
      <c r="D7" s="20" t="s">
        <v>51</v>
      </c>
      <c r="E7" s="21">
        <v>10400</v>
      </c>
      <c r="F7" s="22">
        <v>5200</v>
      </c>
      <c r="G7" s="22">
        <v>3500</v>
      </c>
      <c r="H7" s="1">
        <v>0</v>
      </c>
      <c r="I7" s="1">
        <v>0</v>
      </c>
      <c r="J7" s="1">
        <v>0</v>
      </c>
      <c r="K7" s="22">
        <v>2000</v>
      </c>
      <c r="L7" s="1">
        <v>0</v>
      </c>
      <c r="M7" s="1">
        <v>300</v>
      </c>
      <c r="N7" s="1">
        <v>0</v>
      </c>
      <c r="O7" s="1">
        <v>0</v>
      </c>
      <c r="P7" s="1">
        <v>300</v>
      </c>
      <c r="Q7" s="1">
        <v>0</v>
      </c>
      <c r="R7" s="1">
        <v>0</v>
      </c>
      <c r="S7" s="1">
        <v>270</v>
      </c>
      <c r="T7" s="1">
        <v>380</v>
      </c>
      <c r="V7" s="23"/>
      <c r="W7" s="24"/>
      <c r="X7" s="24"/>
    </row>
    <row r="8" spans="2:24" ht="19.5" thickTop="1" thickBot="1" x14ac:dyDescent="0.4">
      <c r="B8" s="25" t="s">
        <v>49</v>
      </c>
      <c r="C8" s="25" t="s">
        <v>52</v>
      </c>
      <c r="D8" s="26" t="s">
        <v>53</v>
      </c>
      <c r="E8" s="27">
        <v>99</v>
      </c>
      <c r="F8" s="28">
        <v>69</v>
      </c>
      <c r="G8" s="28">
        <v>49</v>
      </c>
      <c r="H8" s="28">
        <v>0</v>
      </c>
      <c r="I8" s="28">
        <v>0</v>
      </c>
      <c r="J8" s="28">
        <v>0</v>
      </c>
      <c r="K8" s="29">
        <v>0</v>
      </c>
      <c r="L8" s="28">
        <v>0</v>
      </c>
      <c r="M8" s="30">
        <v>3.55</v>
      </c>
      <c r="N8" s="28">
        <v>0</v>
      </c>
      <c r="O8" s="28">
        <v>0</v>
      </c>
      <c r="P8" s="30">
        <v>3.55</v>
      </c>
      <c r="Q8" s="28">
        <v>0</v>
      </c>
      <c r="R8" s="28">
        <v>0</v>
      </c>
      <c r="S8" s="30">
        <v>0</v>
      </c>
      <c r="T8" s="30">
        <v>4.4000000000000004</v>
      </c>
      <c r="V8" s="23"/>
      <c r="W8" s="24"/>
      <c r="X8" s="24"/>
    </row>
    <row r="9" spans="2:24" ht="19.5" thickTop="1" thickBot="1" x14ac:dyDescent="0.4">
      <c r="B9" s="19" t="s">
        <v>49</v>
      </c>
      <c r="C9" s="19" t="s">
        <v>54</v>
      </c>
      <c r="D9" s="20" t="s">
        <v>53</v>
      </c>
      <c r="E9" s="31">
        <v>0</v>
      </c>
      <c r="F9" s="1">
        <v>0</v>
      </c>
      <c r="G9" s="1">
        <v>0</v>
      </c>
      <c r="H9" s="1">
        <v>49</v>
      </c>
      <c r="I9" s="1">
        <v>29</v>
      </c>
      <c r="J9" s="1">
        <v>0</v>
      </c>
      <c r="K9" s="22">
        <v>0</v>
      </c>
      <c r="L9" s="1">
        <v>0</v>
      </c>
      <c r="M9" s="1">
        <v>0</v>
      </c>
      <c r="N9" s="1">
        <v>0</v>
      </c>
      <c r="O9" s="1">
        <v>0</v>
      </c>
      <c r="P9" s="32">
        <v>5.7</v>
      </c>
      <c r="Q9" s="1">
        <v>0</v>
      </c>
      <c r="R9" s="1">
        <v>0</v>
      </c>
      <c r="S9" s="1">
        <v>0</v>
      </c>
      <c r="T9" s="32">
        <v>6.5</v>
      </c>
      <c r="V9" s="23"/>
      <c r="W9" s="24"/>
      <c r="X9" s="24"/>
    </row>
    <row r="10" spans="2:24" ht="19.5" thickTop="1" thickBot="1" x14ac:dyDescent="0.4">
      <c r="B10" s="25" t="s">
        <v>49</v>
      </c>
      <c r="C10" s="25" t="s">
        <v>55</v>
      </c>
      <c r="D10" s="26" t="s">
        <v>56</v>
      </c>
      <c r="E10" s="27">
        <v>199</v>
      </c>
      <c r="F10" s="28">
        <v>99</v>
      </c>
      <c r="G10" s="28">
        <v>69</v>
      </c>
      <c r="H10" s="28">
        <v>0</v>
      </c>
      <c r="I10" s="28">
        <v>0</v>
      </c>
      <c r="J10" s="28">
        <v>0</v>
      </c>
      <c r="K10" s="28">
        <v>39</v>
      </c>
      <c r="L10" s="28">
        <v>0</v>
      </c>
      <c r="M10" s="30">
        <v>6</v>
      </c>
      <c r="N10" s="28">
        <v>0</v>
      </c>
      <c r="O10" s="28">
        <v>0</v>
      </c>
      <c r="P10" s="30">
        <v>6</v>
      </c>
      <c r="Q10" s="28">
        <v>0</v>
      </c>
      <c r="R10" s="28">
        <v>0</v>
      </c>
      <c r="S10" s="30">
        <v>5.6</v>
      </c>
      <c r="T10" s="30">
        <v>6.5</v>
      </c>
      <c r="V10" s="23"/>
      <c r="W10" s="24"/>
      <c r="X10" s="24"/>
    </row>
    <row r="11" spans="2:24" ht="19.5" thickTop="1" thickBot="1" x14ac:dyDescent="0.4">
      <c r="B11" s="19" t="s">
        <v>49</v>
      </c>
      <c r="C11" s="19" t="s">
        <v>57</v>
      </c>
      <c r="D11" s="20" t="s">
        <v>58</v>
      </c>
      <c r="E11" s="31">
        <v>165</v>
      </c>
      <c r="F11" s="1">
        <v>95</v>
      </c>
      <c r="G11" s="1">
        <v>55</v>
      </c>
      <c r="H11" s="1">
        <v>0</v>
      </c>
      <c r="I11" s="1">
        <v>0</v>
      </c>
      <c r="J11" s="1">
        <v>0</v>
      </c>
      <c r="K11" s="1">
        <v>19</v>
      </c>
      <c r="L11" s="1">
        <v>0</v>
      </c>
      <c r="M11" s="32">
        <v>5.8</v>
      </c>
      <c r="N11" s="1">
        <v>0</v>
      </c>
      <c r="O11" s="1">
        <v>0</v>
      </c>
      <c r="P11" s="32">
        <v>5.8</v>
      </c>
      <c r="Q11" s="1">
        <v>0</v>
      </c>
      <c r="R11" s="1">
        <v>0</v>
      </c>
      <c r="S11" s="32">
        <v>5.2</v>
      </c>
      <c r="T11" s="32">
        <v>6.6</v>
      </c>
      <c r="V11" s="23"/>
      <c r="W11" s="24"/>
      <c r="X11" s="24"/>
    </row>
    <row r="12" spans="2:24" ht="19.5" thickTop="1" thickBot="1" x14ac:dyDescent="0.4">
      <c r="B12" s="25" t="s">
        <v>49</v>
      </c>
      <c r="C12" s="25" t="s">
        <v>59</v>
      </c>
      <c r="D12" s="26" t="s">
        <v>53</v>
      </c>
      <c r="E12" s="27">
        <v>79</v>
      </c>
      <c r="F12" s="28">
        <v>49</v>
      </c>
      <c r="G12" s="28">
        <v>29</v>
      </c>
      <c r="H12" s="28">
        <v>0</v>
      </c>
      <c r="I12" s="28">
        <v>0</v>
      </c>
      <c r="J12" s="28">
        <v>0</v>
      </c>
      <c r="K12" s="28">
        <v>19</v>
      </c>
      <c r="L12" s="28">
        <v>0</v>
      </c>
      <c r="M12" s="30">
        <v>3.2</v>
      </c>
      <c r="N12" s="28">
        <v>0</v>
      </c>
      <c r="O12" s="28">
        <v>0</v>
      </c>
      <c r="P12" s="30">
        <v>0</v>
      </c>
      <c r="Q12" s="28">
        <v>0</v>
      </c>
      <c r="R12" s="28">
        <v>0</v>
      </c>
      <c r="S12" s="30">
        <v>2.7</v>
      </c>
      <c r="T12" s="30">
        <v>4.2</v>
      </c>
      <c r="V12" s="23"/>
      <c r="W12" s="24"/>
      <c r="X12" s="24"/>
    </row>
    <row r="13" spans="2:24" ht="19.5" thickTop="1" thickBot="1" x14ac:dyDescent="0.4">
      <c r="B13" s="19" t="s">
        <v>49</v>
      </c>
      <c r="C13" s="19" t="s">
        <v>60</v>
      </c>
      <c r="D13" s="20" t="s">
        <v>53</v>
      </c>
      <c r="E13" s="31">
        <v>89</v>
      </c>
      <c r="F13" s="1">
        <v>59</v>
      </c>
      <c r="G13" s="1">
        <v>39</v>
      </c>
      <c r="H13" s="1">
        <v>0</v>
      </c>
      <c r="I13" s="1">
        <v>0</v>
      </c>
      <c r="J13" s="1">
        <v>0</v>
      </c>
      <c r="K13" s="1">
        <v>19</v>
      </c>
      <c r="L13" s="1">
        <v>0</v>
      </c>
      <c r="M13" s="32">
        <v>4.0999999999999996</v>
      </c>
      <c r="N13" s="1">
        <v>0</v>
      </c>
      <c r="O13" s="1">
        <v>0</v>
      </c>
      <c r="P13" s="32">
        <v>4.0999999999999996</v>
      </c>
      <c r="Q13" s="1">
        <v>0</v>
      </c>
      <c r="R13" s="1">
        <v>0</v>
      </c>
      <c r="S13" s="32">
        <v>3.7</v>
      </c>
      <c r="T13" s="32">
        <v>4.9000000000000004</v>
      </c>
      <c r="V13" s="23"/>
      <c r="W13" s="24"/>
      <c r="X13" s="24"/>
    </row>
    <row r="14" spans="2:24" ht="19.5" thickTop="1" thickBot="1" x14ac:dyDescent="0.4">
      <c r="B14" s="25" t="s">
        <v>49</v>
      </c>
      <c r="C14" s="25" t="s">
        <v>61</v>
      </c>
      <c r="D14" s="26" t="s">
        <v>53</v>
      </c>
      <c r="E14" s="27">
        <v>109</v>
      </c>
      <c r="F14" s="28">
        <v>69</v>
      </c>
      <c r="G14" s="28">
        <v>39</v>
      </c>
      <c r="H14" s="28">
        <v>0</v>
      </c>
      <c r="I14" s="28">
        <v>0</v>
      </c>
      <c r="J14" s="28">
        <v>0</v>
      </c>
      <c r="K14" s="28">
        <v>19</v>
      </c>
      <c r="L14" s="28">
        <v>0</v>
      </c>
      <c r="M14" s="30">
        <v>4.2</v>
      </c>
      <c r="N14" s="28">
        <v>0</v>
      </c>
      <c r="O14" s="28">
        <v>0</v>
      </c>
      <c r="P14" s="30">
        <v>4</v>
      </c>
      <c r="Q14" s="28">
        <v>0</v>
      </c>
      <c r="R14" s="28">
        <v>0</v>
      </c>
      <c r="S14" s="30">
        <v>3.5</v>
      </c>
      <c r="T14" s="30">
        <v>5</v>
      </c>
      <c r="V14" s="23"/>
      <c r="W14" s="24"/>
      <c r="X14" s="24"/>
    </row>
    <row r="15" spans="2:24" ht="19.5" thickTop="1" thickBot="1" x14ac:dyDescent="0.4">
      <c r="B15" s="19" t="s">
        <v>49</v>
      </c>
      <c r="C15" s="19" t="s">
        <v>62</v>
      </c>
      <c r="D15" s="20" t="s">
        <v>63</v>
      </c>
      <c r="E15" s="21">
        <v>1890</v>
      </c>
      <c r="F15" s="22">
        <v>1690</v>
      </c>
      <c r="G15" s="22">
        <v>1090</v>
      </c>
      <c r="H15" s="1">
        <v>0</v>
      </c>
      <c r="I15" s="1">
        <v>0</v>
      </c>
      <c r="J15" s="1">
        <v>0</v>
      </c>
      <c r="K15" s="1">
        <v>690</v>
      </c>
      <c r="L15" s="1">
        <v>130</v>
      </c>
      <c r="M15" s="1">
        <v>130</v>
      </c>
      <c r="N15" s="1">
        <v>0</v>
      </c>
      <c r="O15" s="1">
        <v>0</v>
      </c>
      <c r="P15" s="1">
        <v>130</v>
      </c>
      <c r="Q15" s="1">
        <v>0</v>
      </c>
      <c r="R15" s="1">
        <v>0</v>
      </c>
      <c r="S15" s="1">
        <v>115</v>
      </c>
      <c r="T15" s="1">
        <v>164</v>
      </c>
      <c r="V15" s="23"/>
      <c r="W15" s="24"/>
      <c r="X15" s="24"/>
    </row>
    <row r="16" spans="2:24" ht="19.5" thickTop="1" thickBot="1" x14ac:dyDescent="0.4">
      <c r="B16" s="25" t="s">
        <v>49</v>
      </c>
      <c r="C16" s="25" t="s">
        <v>64</v>
      </c>
      <c r="D16" s="26" t="s">
        <v>65</v>
      </c>
      <c r="E16" s="27">
        <v>899</v>
      </c>
      <c r="F16" s="28">
        <v>499</v>
      </c>
      <c r="G16" s="28">
        <v>299</v>
      </c>
      <c r="H16" s="28">
        <v>0</v>
      </c>
      <c r="I16" s="28">
        <v>0</v>
      </c>
      <c r="J16" s="28">
        <v>0</v>
      </c>
      <c r="K16" s="28">
        <v>0</v>
      </c>
      <c r="L16" s="28">
        <v>0</v>
      </c>
      <c r="M16" s="28">
        <v>50</v>
      </c>
      <c r="N16" s="28">
        <v>0</v>
      </c>
      <c r="O16" s="28">
        <v>0</v>
      </c>
      <c r="P16" s="28">
        <v>50</v>
      </c>
      <c r="Q16" s="28">
        <v>0</v>
      </c>
      <c r="R16" s="28">
        <v>0</v>
      </c>
      <c r="S16" s="28">
        <v>0</v>
      </c>
      <c r="T16" s="28">
        <v>63</v>
      </c>
      <c r="V16" s="23"/>
      <c r="W16" s="24"/>
      <c r="X16" s="24"/>
    </row>
    <row r="17" spans="2:24" ht="19.5" thickTop="1" thickBot="1" x14ac:dyDescent="0.4">
      <c r="B17" s="19" t="s">
        <v>49</v>
      </c>
      <c r="C17" s="19" t="s">
        <v>66</v>
      </c>
      <c r="D17" s="20" t="s">
        <v>53</v>
      </c>
      <c r="E17" s="31">
        <v>109</v>
      </c>
      <c r="F17" s="1">
        <v>69</v>
      </c>
      <c r="G17" s="1">
        <v>39</v>
      </c>
      <c r="H17" s="1">
        <v>0</v>
      </c>
      <c r="I17" s="1">
        <v>0</v>
      </c>
      <c r="J17" s="1">
        <v>0</v>
      </c>
      <c r="K17" s="1">
        <v>25</v>
      </c>
      <c r="L17" s="1">
        <v>0</v>
      </c>
      <c r="M17" s="32">
        <v>5</v>
      </c>
      <c r="N17" s="1">
        <v>0</v>
      </c>
      <c r="O17" s="1">
        <v>0</v>
      </c>
      <c r="P17" s="32">
        <v>5.0999999999999996</v>
      </c>
      <c r="Q17" s="1">
        <v>0</v>
      </c>
      <c r="R17" s="1">
        <v>0</v>
      </c>
      <c r="S17" s="32">
        <v>4.55</v>
      </c>
      <c r="T17" s="32">
        <v>5.8</v>
      </c>
      <c r="V17" s="23"/>
      <c r="W17" s="24"/>
      <c r="X17" s="24"/>
    </row>
    <row r="18" spans="2:24" ht="19.5" thickTop="1" thickBot="1" x14ac:dyDescent="0.4">
      <c r="B18" s="25" t="s">
        <v>49</v>
      </c>
      <c r="C18" s="25" t="s">
        <v>67</v>
      </c>
      <c r="D18" s="26" t="s">
        <v>53</v>
      </c>
      <c r="E18" s="27">
        <v>0</v>
      </c>
      <c r="F18" s="28">
        <v>0</v>
      </c>
      <c r="G18" s="28">
        <v>0</v>
      </c>
      <c r="H18" s="28">
        <v>69</v>
      </c>
      <c r="I18" s="28">
        <v>0</v>
      </c>
      <c r="J18" s="28">
        <v>0</v>
      </c>
      <c r="K18" s="28">
        <v>0</v>
      </c>
      <c r="L18" s="28">
        <v>0</v>
      </c>
      <c r="M18" s="28">
        <v>0</v>
      </c>
      <c r="N18" s="28">
        <v>0</v>
      </c>
      <c r="O18" s="28">
        <v>0</v>
      </c>
      <c r="P18" s="30">
        <v>9.5</v>
      </c>
      <c r="Q18" s="28">
        <v>0</v>
      </c>
      <c r="R18" s="28">
        <v>0</v>
      </c>
      <c r="S18" s="28">
        <v>0</v>
      </c>
      <c r="T18" s="28">
        <v>12.5</v>
      </c>
      <c r="V18" s="23"/>
      <c r="W18" s="24"/>
      <c r="X18" s="24"/>
    </row>
    <row r="19" spans="2:24" ht="19.5" thickTop="1" thickBot="1" x14ac:dyDescent="0.4">
      <c r="B19" s="19" t="s">
        <v>49</v>
      </c>
      <c r="C19" s="19" t="s">
        <v>68</v>
      </c>
      <c r="D19" s="20" t="s">
        <v>53</v>
      </c>
      <c r="E19" s="31">
        <v>79</v>
      </c>
      <c r="F19" s="1">
        <v>49</v>
      </c>
      <c r="G19" s="1">
        <v>29</v>
      </c>
      <c r="H19" s="1">
        <v>0</v>
      </c>
      <c r="I19" s="1">
        <v>0</v>
      </c>
      <c r="J19" s="1">
        <v>0</v>
      </c>
      <c r="K19" s="1">
        <v>0</v>
      </c>
      <c r="L19" s="32">
        <v>7</v>
      </c>
      <c r="M19" s="32">
        <v>7</v>
      </c>
      <c r="N19" s="1">
        <v>0</v>
      </c>
      <c r="O19" s="1">
        <v>0</v>
      </c>
      <c r="P19" s="32">
        <v>7</v>
      </c>
      <c r="Q19" s="1">
        <v>0</v>
      </c>
      <c r="R19" s="1">
        <v>0</v>
      </c>
      <c r="S19" s="32">
        <v>0</v>
      </c>
      <c r="T19" s="32">
        <v>8.6999999999999993</v>
      </c>
      <c r="V19" s="23"/>
      <c r="W19" s="24"/>
      <c r="X19" s="24"/>
    </row>
    <row r="20" spans="2:24" ht="19.5" thickTop="1" thickBot="1" x14ac:dyDescent="0.4">
      <c r="B20" s="25" t="s">
        <v>49</v>
      </c>
      <c r="C20" s="25" t="s">
        <v>69</v>
      </c>
      <c r="D20" s="26" t="s">
        <v>53</v>
      </c>
      <c r="E20" s="27">
        <v>109</v>
      </c>
      <c r="F20" s="28">
        <v>69</v>
      </c>
      <c r="G20" s="28">
        <v>39</v>
      </c>
      <c r="H20" s="28">
        <v>0</v>
      </c>
      <c r="I20" s="28">
        <v>0</v>
      </c>
      <c r="J20" s="28">
        <v>0</v>
      </c>
      <c r="K20" s="28">
        <v>15</v>
      </c>
      <c r="L20" s="30">
        <v>4.2</v>
      </c>
      <c r="M20" s="30">
        <v>4</v>
      </c>
      <c r="N20" s="28">
        <v>0</v>
      </c>
      <c r="O20" s="28">
        <v>0</v>
      </c>
      <c r="P20" s="30">
        <v>4</v>
      </c>
      <c r="Q20" s="28">
        <v>0</v>
      </c>
      <c r="R20" s="28">
        <v>0</v>
      </c>
      <c r="S20" s="30">
        <v>3.5</v>
      </c>
      <c r="T20" s="30">
        <v>4.5999999999999996</v>
      </c>
      <c r="V20" s="23"/>
      <c r="W20" s="24"/>
      <c r="X20" s="24"/>
    </row>
    <row r="21" spans="2:24" ht="19.5" thickTop="1" thickBot="1" x14ac:dyDescent="0.4">
      <c r="B21" s="19" t="s">
        <v>49</v>
      </c>
      <c r="C21" s="19" t="s">
        <v>70</v>
      </c>
      <c r="D21" s="20" t="s">
        <v>71</v>
      </c>
      <c r="E21" s="21">
        <v>29990</v>
      </c>
      <c r="F21" s="22">
        <v>19990</v>
      </c>
      <c r="G21" s="22">
        <v>10990</v>
      </c>
      <c r="H21" s="1">
        <v>0</v>
      </c>
      <c r="I21" s="1">
        <v>0</v>
      </c>
      <c r="J21" s="1">
        <v>0</v>
      </c>
      <c r="K21" s="1">
        <v>0</v>
      </c>
      <c r="L21" s="1">
        <v>0</v>
      </c>
      <c r="M21" s="22">
        <v>2030</v>
      </c>
      <c r="N21" s="22">
        <v>1850</v>
      </c>
      <c r="O21" s="1">
        <v>0</v>
      </c>
      <c r="P21" s="22">
        <v>2100</v>
      </c>
      <c r="Q21" s="1">
        <v>0</v>
      </c>
      <c r="R21" s="1">
        <v>0</v>
      </c>
      <c r="S21" s="1">
        <v>0</v>
      </c>
      <c r="T21" s="22">
        <v>2300</v>
      </c>
      <c r="V21" s="23"/>
      <c r="W21" s="24"/>
      <c r="X21" s="24"/>
    </row>
    <row r="22" spans="2:24" ht="19.5" thickTop="1" thickBot="1" x14ac:dyDescent="0.4">
      <c r="B22" s="25" t="s">
        <v>49</v>
      </c>
      <c r="C22" s="25" t="s">
        <v>72</v>
      </c>
      <c r="D22" s="26" t="s">
        <v>53</v>
      </c>
      <c r="E22" s="27">
        <v>99</v>
      </c>
      <c r="F22" s="28">
        <v>69</v>
      </c>
      <c r="G22" s="28">
        <v>49</v>
      </c>
      <c r="H22" s="28">
        <v>0</v>
      </c>
      <c r="I22" s="28">
        <v>0</v>
      </c>
      <c r="J22" s="28">
        <v>0</v>
      </c>
      <c r="K22" s="28">
        <v>29</v>
      </c>
      <c r="L22" s="30">
        <v>5.5</v>
      </c>
      <c r="M22" s="30">
        <v>5.5</v>
      </c>
      <c r="N22" s="30">
        <v>5</v>
      </c>
      <c r="O22" s="28">
        <v>0</v>
      </c>
      <c r="P22" s="30">
        <v>5.5</v>
      </c>
      <c r="Q22" s="28">
        <v>0</v>
      </c>
      <c r="R22" s="28">
        <v>0</v>
      </c>
      <c r="S22" s="30">
        <v>4.7</v>
      </c>
      <c r="T22" s="30">
        <v>6.2</v>
      </c>
      <c r="V22" s="23"/>
      <c r="W22" s="24"/>
      <c r="X22" s="24"/>
    </row>
    <row r="23" spans="2:24" ht="19.5" thickTop="1" thickBot="1" x14ac:dyDescent="0.4">
      <c r="B23" s="19" t="s">
        <v>49</v>
      </c>
      <c r="C23" s="19" t="s">
        <v>73</v>
      </c>
      <c r="D23" s="20" t="s">
        <v>53</v>
      </c>
      <c r="E23" s="31">
        <v>109</v>
      </c>
      <c r="F23" s="1">
        <v>69</v>
      </c>
      <c r="G23" s="1">
        <v>39</v>
      </c>
      <c r="H23" s="1">
        <v>0</v>
      </c>
      <c r="I23" s="1">
        <v>0</v>
      </c>
      <c r="J23" s="1">
        <v>0</v>
      </c>
      <c r="K23" s="1">
        <v>19</v>
      </c>
      <c r="L23" s="32">
        <v>4.5</v>
      </c>
      <c r="M23" s="32">
        <v>4.5</v>
      </c>
      <c r="N23" s="32">
        <v>3.99</v>
      </c>
      <c r="O23" s="1">
        <v>0</v>
      </c>
      <c r="P23" s="32">
        <v>4.5999999999999996</v>
      </c>
      <c r="Q23" s="1">
        <v>0</v>
      </c>
      <c r="R23" s="1">
        <v>0</v>
      </c>
      <c r="S23" s="32">
        <v>3.6</v>
      </c>
      <c r="T23" s="32">
        <v>5.0999999999999996</v>
      </c>
      <c r="V23" s="23"/>
      <c r="W23" s="24"/>
      <c r="X23" s="24"/>
    </row>
    <row r="24" spans="2:24" ht="19.5" thickTop="1" thickBot="1" x14ac:dyDescent="0.4">
      <c r="B24" s="25" t="s">
        <v>49</v>
      </c>
      <c r="C24" s="25" t="s">
        <v>74</v>
      </c>
      <c r="D24" s="26" t="s">
        <v>53</v>
      </c>
      <c r="E24" s="27">
        <v>99</v>
      </c>
      <c r="F24" s="28">
        <v>69</v>
      </c>
      <c r="G24" s="28">
        <v>39</v>
      </c>
      <c r="H24" s="28">
        <v>0</v>
      </c>
      <c r="I24" s="28">
        <v>0</v>
      </c>
      <c r="J24" s="28">
        <v>0</v>
      </c>
      <c r="K24" s="28">
        <v>19</v>
      </c>
      <c r="L24" s="28">
        <v>0</v>
      </c>
      <c r="M24" s="30">
        <v>4.5999999999999996</v>
      </c>
      <c r="N24" s="30">
        <v>3.99</v>
      </c>
      <c r="O24" s="28">
        <v>0</v>
      </c>
      <c r="P24" s="30">
        <v>4.7</v>
      </c>
      <c r="Q24" s="28">
        <v>0</v>
      </c>
      <c r="R24" s="28">
        <v>0</v>
      </c>
      <c r="S24" s="30">
        <v>3.6</v>
      </c>
      <c r="T24" s="30">
        <v>5.15</v>
      </c>
      <c r="V24" s="23"/>
      <c r="W24" s="24"/>
      <c r="X24" s="24"/>
    </row>
    <row r="25" spans="2:24" ht="19.5" thickTop="1" thickBot="1" x14ac:dyDescent="0.4">
      <c r="B25" s="19" t="s">
        <v>49</v>
      </c>
      <c r="C25" s="19" t="s">
        <v>169</v>
      </c>
      <c r="D25" s="20" t="s">
        <v>53</v>
      </c>
      <c r="E25" s="31">
        <v>119</v>
      </c>
      <c r="F25" s="1">
        <v>59</v>
      </c>
      <c r="G25" s="1">
        <v>39</v>
      </c>
      <c r="H25" s="1">
        <v>0</v>
      </c>
      <c r="I25" s="1">
        <v>0</v>
      </c>
      <c r="J25" s="1">
        <v>0</v>
      </c>
      <c r="K25" s="1">
        <v>0</v>
      </c>
      <c r="L25" s="1">
        <v>0</v>
      </c>
      <c r="M25" s="32">
        <v>6</v>
      </c>
      <c r="N25" s="1">
        <v>0</v>
      </c>
      <c r="O25" s="1">
        <v>0</v>
      </c>
      <c r="P25" s="32">
        <v>0</v>
      </c>
      <c r="Q25" s="1">
        <v>0</v>
      </c>
      <c r="R25" s="1">
        <v>0</v>
      </c>
      <c r="S25" s="1">
        <v>0</v>
      </c>
      <c r="T25" s="32">
        <v>6.5</v>
      </c>
      <c r="V25" s="23"/>
      <c r="W25" s="24"/>
      <c r="X25" s="24"/>
    </row>
    <row r="26" spans="2:24" ht="19.5" thickTop="1" thickBot="1" x14ac:dyDescent="0.4">
      <c r="B26" s="25" t="s">
        <v>49</v>
      </c>
      <c r="C26" s="25" t="s">
        <v>75</v>
      </c>
      <c r="D26" s="26" t="s">
        <v>76</v>
      </c>
      <c r="E26" s="33">
        <v>1699</v>
      </c>
      <c r="F26" s="28">
        <v>999</v>
      </c>
      <c r="G26" s="28">
        <v>599</v>
      </c>
      <c r="H26" s="28">
        <v>0</v>
      </c>
      <c r="I26" s="28">
        <v>0</v>
      </c>
      <c r="J26" s="28">
        <v>0</v>
      </c>
      <c r="K26" s="28">
        <v>399</v>
      </c>
      <c r="L26" s="28">
        <v>0</v>
      </c>
      <c r="M26" s="28">
        <v>55</v>
      </c>
      <c r="N26" s="28">
        <v>0</v>
      </c>
      <c r="O26" s="28">
        <v>0</v>
      </c>
      <c r="P26" s="28">
        <v>54</v>
      </c>
      <c r="Q26" s="28">
        <v>0</v>
      </c>
      <c r="R26" s="28">
        <v>0</v>
      </c>
      <c r="S26" s="28">
        <v>49</v>
      </c>
      <c r="T26" s="28">
        <v>57</v>
      </c>
      <c r="V26" s="23"/>
      <c r="W26" s="24"/>
      <c r="X26" s="24"/>
    </row>
    <row r="27" spans="2:24" ht="19.5" thickTop="1" thickBot="1" x14ac:dyDescent="0.4">
      <c r="B27" s="19" t="s">
        <v>49</v>
      </c>
      <c r="C27" s="19" t="s">
        <v>77</v>
      </c>
      <c r="D27" s="20" t="s">
        <v>53</v>
      </c>
      <c r="E27" s="31">
        <v>0</v>
      </c>
      <c r="F27" s="1">
        <v>0</v>
      </c>
      <c r="G27" s="1">
        <v>0</v>
      </c>
      <c r="H27" s="1">
        <v>69</v>
      </c>
      <c r="I27" s="1">
        <v>0</v>
      </c>
      <c r="J27" s="1">
        <v>0</v>
      </c>
      <c r="K27" s="1">
        <v>0</v>
      </c>
      <c r="L27" s="1">
        <v>0</v>
      </c>
      <c r="M27" s="1">
        <v>0</v>
      </c>
      <c r="N27" s="1">
        <v>0</v>
      </c>
      <c r="O27" s="1">
        <v>0</v>
      </c>
      <c r="P27" s="32">
        <v>9.5</v>
      </c>
      <c r="Q27" s="1">
        <v>0</v>
      </c>
      <c r="R27" s="1">
        <v>0</v>
      </c>
      <c r="S27" s="1">
        <v>0</v>
      </c>
      <c r="T27" s="1">
        <v>12.5</v>
      </c>
      <c r="V27" s="23"/>
      <c r="W27" s="24"/>
      <c r="X27" s="24"/>
    </row>
    <row r="28" spans="2:24" ht="19.5" thickTop="1" thickBot="1" x14ac:dyDescent="0.4">
      <c r="B28" s="25" t="s">
        <v>49</v>
      </c>
      <c r="C28" s="25" t="s">
        <v>78</v>
      </c>
      <c r="D28" s="26" t="s">
        <v>53</v>
      </c>
      <c r="E28" s="27">
        <v>100</v>
      </c>
      <c r="F28" s="28">
        <v>50</v>
      </c>
      <c r="G28" s="28">
        <v>35</v>
      </c>
      <c r="H28" s="28">
        <v>0</v>
      </c>
      <c r="I28" s="28">
        <v>0</v>
      </c>
      <c r="J28" s="28">
        <v>0</v>
      </c>
      <c r="K28" s="28">
        <v>17</v>
      </c>
      <c r="L28" s="28">
        <v>0</v>
      </c>
      <c r="M28" s="30">
        <v>3.2</v>
      </c>
      <c r="N28" s="28">
        <v>0</v>
      </c>
      <c r="O28" s="28">
        <v>0</v>
      </c>
      <c r="P28" s="30">
        <v>3.2</v>
      </c>
      <c r="Q28" s="28">
        <v>0</v>
      </c>
      <c r="R28" s="28">
        <v>0</v>
      </c>
      <c r="S28" s="30">
        <v>3</v>
      </c>
      <c r="T28" s="30">
        <v>3.9</v>
      </c>
      <c r="V28" s="23"/>
      <c r="W28" s="24"/>
      <c r="X28" s="24"/>
    </row>
    <row r="29" spans="2:24" ht="19.5" thickTop="1" thickBot="1" x14ac:dyDescent="0.4">
      <c r="B29" s="19" t="s">
        <v>49</v>
      </c>
      <c r="C29" s="19" t="s">
        <v>79</v>
      </c>
      <c r="D29" s="20" t="s">
        <v>53</v>
      </c>
      <c r="E29" s="31">
        <v>79</v>
      </c>
      <c r="F29" s="1">
        <v>49</v>
      </c>
      <c r="G29" s="1">
        <v>29</v>
      </c>
      <c r="H29" s="1">
        <v>0</v>
      </c>
      <c r="I29" s="1">
        <v>0</v>
      </c>
      <c r="J29" s="1">
        <v>0</v>
      </c>
      <c r="K29" s="1">
        <v>0</v>
      </c>
      <c r="L29" s="32">
        <v>8</v>
      </c>
      <c r="M29" s="32">
        <v>8</v>
      </c>
      <c r="N29" s="1">
        <v>0</v>
      </c>
      <c r="O29" s="1">
        <v>0</v>
      </c>
      <c r="P29" s="32">
        <v>8.5</v>
      </c>
      <c r="Q29" s="1">
        <v>0</v>
      </c>
      <c r="R29" s="1">
        <v>0</v>
      </c>
      <c r="S29" s="32">
        <v>0</v>
      </c>
      <c r="T29" s="1">
        <v>12.5</v>
      </c>
      <c r="V29" s="23"/>
      <c r="W29" s="24"/>
      <c r="X29" s="24"/>
    </row>
    <row r="30" spans="2:24" ht="19.5" thickTop="1" thickBot="1" x14ac:dyDescent="0.4">
      <c r="B30" s="25" t="s">
        <v>49</v>
      </c>
      <c r="C30" s="25" t="s">
        <v>80</v>
      </c>
      <c r="D30" s="26" t="s">
        <v>81</v>
      </c>
      <c r="E30" s="33">
        <v>6350</v>
      </c>
      <c r="F30" s="29">
        <v>3250</v>
      </c>
      <c r="G30" s="29">
        <v>2150</v>
      </c>
      <c r="H30" s="28">
        <v>0</v>
      </c>
      <c r="I30" s="28">
        <v>0</v>
      </c>
      <c r="J30" s="28">
        <v>0</v>
      </c>
      <c r="K30" s="29">
        <v>1150</v>
      </c>
      <c r="L30" s="28">
        <v>0</v>
      </c>
      <c r="M30" s="28">
        <v>150</v>
      </c>
      <c r="N30" s="28">
        <v>0</v>
      </c>
      <c r="O30" s="28">
        <v>0</v>
      </c>
      <c r="P30" s="28">
        <v>150</v>
      </c>
      <c r="Q30" s="28">
        <v>0</v>
      </c>
      <c r="R30" s="28">
        <v>0</v>
      </c>
      <c r="S30" s="28">
        <v>130</v>
      </c>
      <c r="T30" s="28">
        <v>180</v>
      </c>
      <c r="V30" s="23"/>
      <c r="W30" s="24"/>
      <c r="X30" s="24"/>
    </row>
    <row r="31" spans="2:24" ht="19.5" thickTop="1" thickBot="1" x14ac:dyDescent="0.4">
      <c r="B31" s="19" t="s">
        <v>49</v>
      </c>
      <c r="C31" s="19" t="s">
        <v>82</v>
      </c>
      <c r="D31" s="20" t="s">
        <v>83</v>
      </c>
      <c r="E31" s="31">
        <v>550</v>
      </c>
      <c r="F31" s="1">
        <v>249</v>
      </c>
      <c r="G31" s="1">
        <v>149</v>
      </c>
      <c r="H31" s="1">
        <v>0</v>
      </c>
      <c r="I31" s="1">
        <v>0</v>
      </c>
      <c r="J31" s="1">
        <v>0</v>
      </c>
      <c r="K31" s="1">
        <v>49</v>
      </c>
      <c r="L31" s="1">
        <v>0</v>
      </c>
      <c r="M31" s="1">
        <v>17</v>
      </c>
      <c r="N31" s="1">
        <v>14.99</v>
      </c>
      <c r="O31" s="1">
        <v>0</v>
      </c>
      <c r="P31" s="1">
        <v>17.5</v>
      </c>
      <c r="Q31" s="1">
        <v>0</v>
      </c>
      <c r="R31" s="1">
        <v>0</v>
      </c>
      <c r="S31" s="1">
        <v>13.5</v>
      </c>
      <c r="T31" s="1">
        <v>21.5</v>
      </c>
      <c r="V31" s="23"/>
      <c r="W31" s="24"/>
      <c r="X31" s="24"/>
    </row>
    <row r="32" spans="2:24" ht="19.5" thickTop="1" thickBot="1" x14ac:dyDescent="0.4">
      <c r="B32" s="25" t="s">
        <v>49</v>
      </c>
      <c r="C32" s="25" t="s">
        <v>84</v>
      </c>
      <c r="D32" s="26" t="s">
        <v>53</v>
      </c>
      <c r="E32" s="27">
        <v>89</v>
      </c>
      <c r="F32" s="28">
        <v>49</v>
      </c>
      <c r="G32" s="28">
        <v>29</v>
      </c>
      <c r="H32" s="28">
        <v>0</v>
      </c>
      <c r="I32" s="28">
        <v>0</v>
      </c>
      <c r="J32" s="28">
        <v>0</v>
      </c>
      <c r="K32" s="30">
        <v>9</v>
      </c>
      <c r="L32" s="30">
        <v>4.8</v>
      </c>
      <c r="M32" s="30">
        <v>4.8</v>
      </c>
      <c r="N32" s="30">
        <v>4.4000000000000004</v>
      </c>
      <c r="O32" s="30">
        <v>0</v>
      </c>
      <c r="P32" s="30">
        <v>4.5</v>
      </c>
      <c r="Q32" s="30">
        <v>0</v>
      </c>
      <c r="R32" s="30">
        <v>0</v>
      </c>
      <c r="S32" s="30">
        <v>4</v>
      </c>
      <c r="T32" s="30">
        <v>5.9</v>
      </c>
      <c r="V32" s="23"/>
      <c r="W32" s="24"/>
      <c r="X32" s="24"/>
    </row>
    <row r="33" spans="2:24" ht="19.5" thickTop="1" thickBot="1" x14ac:dyDescent="0.4">
      <c r="B33" s="19" t="s">
        <v>49</v>
      </c>
      <c r="C33" s="19" t="s">
        <v>85</v>
      </c>
      <c r="D33" s="20" t="s">
        <v>86</v>
      </c>
      <c r="E33" s="31">
        <v>399</v>
      </c>
      <c r="F33" s="1">
        <v>249</v>
      </c>
      <c r="G33" s="1">
        <v>149</v>
      </c>
      <c r="H33" s="1">
        <v>0</v>
      </c>
      <c r="I33" s="1">
        <v>0</v>
      </c>
      <c r="J33" s="1">
        <v>0</v>
      </c>
      <c r="K33" s="1">
        <v>49</v>
      </c>
      <c r="L33" s="1">
        <v>22</v>
      </c>
      <c r="M33" s="1">
        <v>22</v>
      </c>
      <c r="N33" s="1">
        <v>20</v>
      </c>
      <c r="O33" s="1">
        <v>0</v>
      </c>
      <c r="P33" s="1">
        <v>22</v>
      </c>
      <c r="Q33" s="1">
        <v>0</v>
      </c>
      <c r="R33" s="1">
        <v>0</v>
      </c>
      <c r="S33" s="1">
        <v>19</v>
      </c>
      <c r="T33" s="1">
        <v>28</v>
      </c>
      <c r="V33" s="23"/>
      <c r="W33" s="24"/>
      <c r="X33" s="24"/>
    </row>
    <row r="34" spans="2:24" ht="19.5" thickTop="1" thickBot="1" x14ac:dyDescent="0.4">
      <c r="B34" s="25" t="s">
        <v>49</v>
      </c>
      <c r="C34" s="25" t="s">
        <v>87</v>
      </c>
      <c r="D34" s="26" t="s">
        <v>88</v>
      </c>
      <c r="E34" s="33">
        <v>11790</v>
      </c>
      <c r="F34" s="29">
        <v>5990</v>
      </c>
      <c r="G34" s="29">
        <v>3990</v>
      </c>
      <c r="H34" s="28">
        <v>0</v>
      </c>
      <c r="I34" s="28">
        <v>0</v>
      </c>
      <c r="J34" s="28">
        <v>0</v>
      </c>
      <c r="K34" s="29">
        <v>2000</v>
      </c>
      <c r="L34" s="28">
        <v>0</v>
      </c>
      <c r="M34" s="28">
        <v>360</v>
      </c>
      <c r="N34" s="28">
        <v>0</v>
      </c>
      <c r="O34" s="28">
        <v>0</v>
      </c>
      <c r="P34" s="28">
        <v>360</v>
      </c>
      <c r="Q34" s="28">
        <v>0</v>
      </c>
      <c r="R34" s="28">
        <v>0</v>
      </c>
      <c r="S34" s="28">
        <v>340</v>
      </c>
      <c r="T34" s="28">
        <v>460</v>
      </c>
      <c r="V34" s="23"/>
      <c r="W34" s="24"/>
      <c r="X34" s="24"/>
    </row>
    <row r="35" spans="2:24" ht="19.5" thickTop="1" thickBot="1" x14ac:dyDescent="0.4">
      <c r="B35" s="19" t="s">
        <v>49</v>
      </c>
      <c r="C35" s="19" t="s">
        <v>89</v>
      </c>
      <c r="D35" s="20" t="s">
        <v>53</v>
      </c>
      <c r="E35" s="31">
        <v>79</v>
      </c>
      <c r="F35" s="1">
        <v>49</v>
      </c>
      <c r="G35" s="1">
        <v>29</v>
      </c>
      <c r="H35" s="1">
        <v>0</v>
      </c>
      <c r="I35" s="1">
        <v>0</v>
      </c>
      <c r="J35" s="1">
        <v>0</v>
      </c>
      <c r="K35" s="1">
        <v>19</v>
      </c>
      <c r="L35" s="1">
        <v>0</v>
      </c>
      <c r="M35" s="32">
        <v>4.7</v>
      </c>
      <c r="N35" s="32">
        <v>4.3</v>
      </c>
      <c r="O35" s="1">
        <v>0</v>
      </c>
      <c r="P35" s="32">
        <v>4.7</v>
      </c>
      <c r="Q35" s="1">
        <v>0</v>
      </c>
      <c r="R35" s="1">
        <v>0</v>
      </c>
      <c r="S35" s="32">
        <v>4</v>
      </c>
      <c r="T35" s="32">
        <v>5.7</v>
      </c>
      <c r="V35" s="23"/>
      <c r="W35" s="24"/>
      <c r="X35" s="24"/>
    </row>
    <row r="36" spans="2:24" ht="19.5" thickTop="1" thickBot="1" x14ac:dyDescent="0.4">
      <c r="B36" s="25" t="s">
        <v>49</v>
      </c>
      <c r="C36" s="25" t="s">
        <v>90</v>
      </c>
      <c r="D36" s="26" t="s">
        <v>53</v>
      </c>
      <c r="E36" s="27">
        <v>79</v>
      </c>
      <c r="F36" s="28">
        <v>49</v>
      </c>
      <c r="G36" s="28">
        <v>29</v>
      </c>
      <c r="H36" s="28">
        <v>0</v>
      </c>
      <c r="I36" s="28">
        <v>0</v>
      </c>
      <c r="J36" s="28">
        <v>0</v>
      </c>
      <c r="K36" s="28">
        <v>19</v>
      </c>
      <c r="L36" s="28">
        <v>0</v>
      </c>
      <c r="M36" s="30">
        <v>4.5</v>
      </c>
      <c r="N36" s="28">
        <v>0</v>
      </c>
      <c r="O36" s="28">
        <v>0</v>
      </c>
      <c r="P36" s="30">
        <v>4.5</v>
      </c>
      <c r="Q36" s="28">
        <v>0</v>
      </c>
      <c r="R36" s="28">
        <v>0</v>
      </c>
      <c r="S36" s="30">
        <v>4</v>
      </c>
      <c r="T36" s="30">
        <v>5.4</v>
      </c>
      <c r="V36" s="23"/>
      <c r="W36" s="24"/>
      <c r="X36" s="24"/>
    </row>
    <row r="37" spans="2:24" ht="19.5" thickTop="1" thickBot="1" x14ac:dyDescent="0.4">
      <c r="B37" s="19" t="s">
        <v>49</v>
      </c>
      <c r="C37" s="19" t="s">
        <v>91</v>
      </c>
      <c r="D37" s="20" t="s">
        <v>53</v>
      </c>
      <c r="E37" s="31">
        <v>109</v>
      </c>
      <c r="F37" s="1">
        <v>59</v>
      </c>
      <c r="G37" s="1">
        <v>39</v>
      </c>
      <c r="H37" s="1">
        <v>0</v>
      </c>
      <c r="I37" s="1">
        <v>0</v>
      </c>
      <c r="J37" s="1">
        <v>0</v>
      </c>
      <c r="K37" s="22">
        <v>0</v>
      </c>
      <c r="L37" s="1">
        <v>0</v>
      </c>
      <c r="M37" s="32">
        <v>4.3499999999999996</v>
      </c>
      <c r="N37" s="1">
        <v>0</v>
      </c>
      <c r="O37" s="1">
        <v>0</v>
      </c>
      <c r="P37" s="32">
        <v>0</v>
      </c>
      <c r="Q37" s="1">
        <v>0</v>
      </c>
      <c r="R37" s="1">
        <v>0</v>
      </c>
      <c r="S37" s="32">
        <v>0</v>
      </c>
      <c r="T37" s="32">
        <v>5.6</v>
      </c>
      <c r="V37" s="23"/>
      <c r="W37" s="24"/>
      <c r="X37" s="24"/>
    </row>
    <row r="38" spans="2:24" ht="19.5" thickTop="1" thickBot="1" x14ac:dyDescent="0.4">
      <c r="B38" s="25" t="s">
        <v>49</v>
      </c>
      <c r="C38" s="25" t="s">
        <v>92</v>
      </c>
      <c r="D38" s="26" t="s">
        <v>93</v>
      </c>
      <c r="E38" s="27">
        <v>999</v>
      </c>
      <c r="F38" s="28">
        <v>799</v>
      </c>
      <c r="G38" s="28">
        <v>599</v>
      </c>
      <c r="H38" s="28">
        <v>0</v>
      </c>
      <c r="I38" s="28">
        <v>0</v>
      </c>
      <c r="J38" s="28">
        <v>0</v>
      </c>
      <c r="K38" s="29">
        <v>0</v>
      </c>
      <c r="L38" s="28">
        <v>60</v>
      </c>
      <c r="M38" s="28">
        <v>60</v>
      </c>
      <c r="N38" s="28">
        <v>0</v>
      </c>
      <c r="O38" s="28">
        <v>0</v>
      </c>
      <c r="P38" s="28">
        <v>60</v>
      </c>
      <c r="Q38" s="28">
        <v>0</v>
      </c>
      <c r="R38" s="28">
        <v>0</v>
      </c>
      <c r="S38" s="28">
        <v>0</v>
      </c>
      <c r="T38" s="28">
        <v>79</v>
      </c>
      <c r="V38" s="23"/>
      <c r="W38" s="24"/>
      <c r="X38" s="24"/>
    </row>
    <row r="39" spans="2:24" ht="19.5" thickTop="1" thickBot="1" x14ac:dyDescent="0.4">
      <c r="B39" s="19" t="s">
        <v>49</v>
      </c>
      <c r="C39" s="19" t="s">
        <v>94</v>
      </c>
      <c r="D39" s="20" t="s">
        <v>95</v>
      </c>
      <c r="E39" s="31">
        <v>99</v>
      </c>
      <c r="F39" s="1">
        <v>59</v>
      </c>
      <c r="G39" s="1">
        <v>39</v>
      </c>
      <c r="H39" s="1">
        <v>0</v>
      </c>
      <c r="I39" s="1">
        <v>0</v>
      </c>
      <c r="J39" s="1">
        <v>0</v>
      </c>
      <c r="K39" s="22">
        <v>0</v>
      </c>
      <c r="L39" s="1">
        <v>0</v>
      </c>
      <c r="M39" s="32">
        <v>8.1999999999999993</v>
      </c>
      <c r="N39" s="32">
        <v>7</v>
      </c>
      <c r="O39" s="1">
        <v>0</v>
      </c>
      <c r="P39" s="32">
        <v>0</v>
      </c>
      <c r="Q39" s="1">
        <v>0</v>
      </c>
      <c r="R39" s="1">
        <v>0</v>
      </c>
      <c r="S39" s="32">
        <v>0</v>
      </c>
      <c r="T39" s="32">
        <v>9.1999999999999993</v>
      </c>
      <c r="V39" s="23"/>
      <c r="W39" s="24"/>
      <c r="X39" s="24"/>
    </row>
    <row r="40" spans="2:24" ht="19.5" thickTop="1" thickBot="1" x14ac:dyDescent="0.4">
      <c r="B40" s="25" t="s">
        <v>49</v>
      </c>
      <c r="C40" s="25" t="s">
        <v>96</v>
      </c>
      <c r="D40" s="26" t="s">
        <v>97</v>
      </c>
      <c r="E40" s="27">
        <v>79</v>
      </c>
      <c r="F40" s="28">
        <v>49</v>
      </c>
      <c r="G40" s="28">
        <v>29</v>
      </c>
      <c r="H40" s="28">
        <v>0</v>
      </c>
      <c r="I40" s="28">
        <v>0</v>
      </c>
      <c r="J40" s="28">
        <v>0</v>
      </c>
      <c r="K40" s="29">
        <v>0</v>
      </c>
      <c r="L40" s="30">
        <v>7</v>
      </c>
      <c r="M40" s="30">
        <v>7</v>
      </c>
      <c r="N40" s="28">
        <v>0</v>
      </c>
      <c r="O40" s="28">
        <v>0</v>
      </c>
      <c r="P40" s="30">
        <v>7</v>
      </c>
      <c r="Q40" s="28">
        <v>0</v>
      </c>
      <c r="R40" s="28">
        <v>0</v>
      </c>
      <c r="S40" s="30">
        <v>0</v>
      </c>
      <c r="T40" s="28">
        <v>15.5</v>
      </c>
      <c r="V40" s="23"/>
      <c r="W40" s="24"/>
      <c r="X40" s="24"/>
    </row>
    <row r="41" spans="2:24" ht="19.5" thickTop="1" thickBot="1" x14ac:dyDescent="0.4">
      <c r="B41" s="19" t="s">
        <v>49</v>
      </c>
      <c r="C41" s="19" t="s">
        <v>98</v>
      </c>
      <c r="D41" s="20" t="s">
        <v>99</v>
      </c>
      <c r="E41" s="21">
        <v>3399</v>
      </c>
      <c r="F41" s="22">
        <v>1999</v>
      </c>
      <c r="G41" s="1">
        <v>999</v>
      </c>
      <c r="H41" s="22">
        <v>1399</v>
      </c>
      <c r="I41" s="1">
        <v>799</v>
      </c>
      <c r="J41" s="1">
        <v>299</v>
      </c>
      <c r="K41" s="1">
        <v>599</v>
      </c>
      <c r="L41" s="1">
        <v>0</v>
      </c>
      <c r="M41" s="1">
        <v>115</v>
      </c>
      <c r="N41" s="1">
        <v>0</v>
      </c>
      <c r="O41" s="1">
        <v>0</v>
      </c>
      <c r="P41" s="1">
        <v>105</v>
      </c>
      <c r="Q41" s="1">
        <v>0</v>
      </c>
      <c r="R41" s="1">
        <v>85</v>
      </c>
      <c r="S41" s="1">
        <v>98</v>
      </c>
      <c r="T41" s="1">
        <v>115</v>
      </c>
      <c r="V41" s="23"/>
      <c r="W41" s="24"/>
      <c r="X41" s="24"/>
    </row>
    <row r="42" spans="2:24" ht="19.5" thickTop="1" thickBot="1" x14ac:dyDescent="0.4">
      <c r="B42" s="25" t="s">
        <v>100</v>
      </c>
      <c r="C42" s="25" t="s">
        <v>1</v>
      </c>
      <c r="D42" s="26" t="s">
        <v>101</v>
      </c>
      <c r="E42" s="33">
        <v>39999</v>
      </c>
      <c r="F42" s="29">
        <v>23999</v>
      </c>
      <c r="G42" s="29">
        <v>15999</v>
      </c>
      <c r="H42" s="28">
        <v>0</v>
      </c>
      <c r="I42" s="28">
        <v>0</v>
      </c>
      <c r="J42" s="28">
        <v>0</v>
      </c>
      <c r="K42" s="29">
        <v>6999</v>
      </c>
      <c r="L42" s="28">
        <v>0</v>
      </c>
      <c r="M42" s="28">
        <v>800</v>
      </c>
      <c r="N42" s="28">
        <v>0</v>
      </c>
      <c r="O42" s="28">
        <v>0</v>
      </c>
      <c r="P42" s="28">
        <v>750</v>
      </c>
      <c r="Q42" s="28">
        <v>0</v>
      </c>
      <c r="R42" s="28">
        <v>0</v>
      </c>
      <c r="S42" s="28">
        <v>650</v>
      </c>
      <c r="T42" s="29">
        <v>1000</v>
      </c>
      <c r="V42" s="34"/>
      <c r="W42" s="24"/>
      <c r="X42" s="24"/>
    </row>
    <row r="43" spans="2:24" ht="19.5" thickTop="1" thickBot="1" x14ac:dyDescent="0.4">
      <c r="B43" s="19" t="s">
        <v>100</v>
      </c>
      <c r="C43" s="19" t="s">
        <v>102</v>
      </c>
      <c r="D43" s="20" t="s">
        <v>103</v>
      </c>
      <c r="E43" s="31">
        <v>199</v>
      </c>
      <c r="F43" s="1">
        <v>99</v>
      </c>
      <c r="G43" s="1">
        <v>69</v>
      </c>
      <c r="H43" s="1">
        <v>0</v>
      </c>
      <c r="I43" s="1">
        <v>0</v>
      </c>
      <c r="J43" s="1">
        <v>0</v>
      </c>
      <c r="K43" s="22">
        <v>0</v>
      </c>
      <c r="L43" s="1">
        <v>0</v>
      </c>
      <c r="M43" s="32">
        <v>4.8</v>
      </c>
      <c r="N43" s="1">
        <v>0</v>
      </c>
      <c r="O43" s="1">
        <v>0</v>
      </c>
      <c r="P43" s="32">
        <v>0</v>
      </c>
      <c r="Q43" s="1">
        <v>0</v>
      </c>
      <c r="R43" s="1">
        <v>0</v>
      </c>
      <c r="S43" s="32">
        <v>0</v>
      </c>
      <c r="T43" s="32">
        <v>0</v>
      </c>
      <c r="V43" s="34"/>
      <c r="W43" s="24"/>
      <c r="X43" s="24"/>
    </row>
    <row r="44" spans="2:24" ht="19.5" thickTop="1" thickBot="1" x14ac:dyDescent="0.4">
      <c r="B44" s="25" t="s">
        <v>100</v>
      </c>
      <c r="C44" s="25" t="s">
        <v>104</v>
      </c>
      <c r="D44" s="26" t="s">
        <v>105</v>
      </c>
      <c r="E44" s="27">
        <v>35</v>
      </c>
      <c r="F44" s="28">
        <v>20</v>
      </c>
      <c r="G44" s="28">
        <v>15</v>
      </c>
      <c r="H44" s="28">
        <v>0</v>
      </c>
      <c r="I44" s="28">
        <v>0</v>
      </c>
      <c r="J44" s="28">
        <v>0</v>
      </c>
      <c r="K44" s="29">
        <v>0</v>
      </c>
      <c r="L44" s="28">
        <v>0</v>
      </c>
      <c r="M44" s="30">
        <v>2</v>
      </c>
      <c r="N44" s="28">
        <v>0</v>
      </c>
      <c r="O44" s="28">
        <v>0</v>
      </c>
      <c r="P44" s="30">
        <v>2</v>
      </c>
      <c r="Q44" s="28">
        <v>0</v>
      </c>
      <c r="R44" s="28">
        <v>0</v>
      </c>
      <c r="S44" s="30">
        <v>0</v>
      </c>
      <c r="T44" s="30">
        <v>2.4</v>
      </c>
      <c r="V44" s="34"/>
      <c r="W44" s="24"/>
      <c r="X44" s="24"/>
    </row>
    <row r="45" spans="2:24" ht="19.5" thickTop="1" thickBot="1" x14ac:dyDescent="0.4">
      <c r="B45" s="19" t="s">
        <v>100</v>
      </c>
      <c r="C45" s="19" t="s">
        <v>2</v>
      </c>
      <c r="D45" s="20" t="s">
        <v>106</v>
      </c>
      <c r="E45" s="21">
        <v>3400</v>
      </c>
      <c r="F45" s="22">
        <v>1500</v>
      </c>
      <c r="G45" s="22">
        <v>1000</v>
      </c>
      <c r="H45" s="1">
        <v>0</v>
      </c>
      <c r="I45" s="1">
        <v>0</v>
      </c>
      <c r="J45" s="1">
        <v>0</v>
      </c>
      <c r="K45" s="22">
        <v>0</v>
      </c>
      <c r="L45" s="1">
        <v>0</v>
      </c>
      <c r="M45" s="1">
        <v>64</v>
      </c>
      <c r="N45" s="1">
        <v>0</v>
      </c>
      <c r="O45" s="1">
        <v>0</v>
      </c>
      <c r="P45" s="1">
        <v>64</v>
      </c>
      <c r="Q45" s="1">
        <v>0</v>
      </c>
      <c r="R45" s="1">
        <v>0</v>
      </c>
      <c r="S45" s="1">
        <v>0</v>
      </c>
      <c r="T45" s="1">
        <v>84</v>
      </c>
      <c r="V45" s="34"/>
      <c r="W45" s="24"/>
      <c r="X45" s="24"/>
    </row>
    <row r="46" spans="2:24" ht="19.5" thickTop="1" thickBot="1" x14ac:dyDescent="0.4">
      <c r="B46" s="25" t="s">
        <v>100</v>
      </c>
      <c r="C46" s="25" t="s">
        <v>3</v>
      </c>
      <c r="D46" s="26" t="s">
        <v>107</v>
      </c>
      <c r="E46" s="27">
        <v>249</v>
      </c>
      <c r="F46" s="28">
        <v>139</v>
      </c>
      <c r="G46" s="28">
        <v>89</v>
      </c>
      <c r="H46" s="28">
        <v>0</v>
      </c>
      <c r="I46" s="28">
        <v>0</v>
      </c>
      <c r="J46" s="28">
        <v>0</v>
      </c>
      <c r="K46" s="28">
        <v>49</v>
      </c>
      <c r="L46" s="28">
        <v>0</v>
      </c>
      <c r="M46" s="30">
        <v>8</v>
      </c>
      <c r="N46" s="28">
        <v>0</v>
      </c>
      <c r="O46" s="28">
        <v>0</v>
      </c>
      <c r="P46" s="30">
        <v>8</v>
      </c>
      <c r="Q46" s="28">
        <v>0</v>
      </c>
      <c r="R46" s="28">
        <v>0</v>
      </c>
      <c r="S46" s="30">
        <v>7</v>
      </c>
      <c r="T46" s="30">
        <v>8.1999999999999993</v>
      </c>
      <c r="V46" s="34"/>
      <c r="W46" s="24"/>
      <c r="X46" s="24"/>
    </row>
    <row r="47" spans="2:24" ht="19.5" thickTop="1" thickBot="1" x14ac:dyDescent="0.4">
      <c r="B47" s="19" t="s">
        <v>100</v>
      </c>
      <c r="C47" s="19" t="s">
        <v>4</v>
      </c>
      <c r="D47" s="20" t="s">
        <v>108</v>
      </c>
      <c r="E47" s="21">
        <v>1599000</v>
      </c>
      <c r="F47" s="22">
        <v>699000</v>
      </c>
      <c r="G47" s="22">
        <v>299000</v>
      </c>
      <c r="H47" s="1">
        <v>0</v>
      </c>
      <c r="I47" s="1">
        <v>0</v>
      </c>
      <c r="J47" s="1">
        <v>0</v>
      </c>
      <c r="K47" s="22">
        <v>0</v>
      </c>
      <c r="L47" s="1">
        <v>0</v>
      </c>
      <c r="M47" s="22">
        <v>29000</v>
      </c>
      <c r="N47" s="1">
        <v>0</v>
      </c>
      <c r="O47" s="1">
        <v>0</v>
      </c>
      <c r="P47" s="1">
        <v>0</v>
      </c>
      <c r="Q47" s="1">
        <v>0</v>
      </c>
      <c r="R47" s="1">
        <v>0</v>
      </c>
      <c r="S47" s="1">
        <v>0</v>
      </c>
      <c r="T47" s="22">
        <v>44998</v>
      </c>
      <c r="V47" s="34"/>
      <c r="W47" s="24"/>
      <c r="X47" s="24"/>
    </row>
    <row r="48" spans="2:24" ht="19.5" thickTop="1" thickBot="1" x14ac:dyDescent="0.4">
      <c r="B48" s="25" t="s">
        <v>100</v>
      </c>
      <c r="C48" s="25" t="s">
        <v>5</v>
      </c>
      <c r="D48" s="26" t="s">
        <v>109</v>
      </c>
      <c r="E48" s="27">
        <v>469</v>
      </c>
      <c r="F48" s="28">
        <v>299</v>
      </c>
      <c r="G48" s="28">
        <v>199</v>
      </c>
      <c r="H48" s="28">
        <v>0</v>
      </c>
      <c r="I48" s="28">
        <v>0</v>
      </c>
      <c r="J48" s="28">
        <v>0</v>
      </c>
      <c r="K48" s="29">
        <v>0</v>
      </c>
      <c r="L48" s="28">
        <v>0</v>
      </c>
      <c r="M48" s="28">
        <v>32</v>
      </c>
      <c r="N48" s="28">
        <v>0</v>
      </c>
      <c r="O48" s="28">
        <v>0</v>
      </c>
      <c r="P48" s="28">
        <v>32</v>
      </c>
      <c r="Q48" s="28">
        <v>0</v>
      </c>
      <c r="R48" s="28">
        <v>0</v>
      </c>
      <c r="S48" s="28">
        <v>0</v>
      </c>
      <c r="T48" s="28">
        <v>38</v>
      </c>
      <c r="V48" s="34"/>
      <c r="W48" s="24"/>
      <c r="X48" s="24"/>
    </row>
    <row r="49" spans="2:24" ht="19.5" thickTop="1" thickBot="1" x14ac:dyDescent="0.4">
      <c r="B49" s="19" t="s">
        <v>100</v>
      </c>
      <c r="C49" s="19" t="s">
        <v>6</v>
      </c>
      <c r="D49" s="20" t="s">
        <v>110</v>
      </c>
      <c r="E49" s="31">
        <v>80</v>
      </c>
      <c r="F49" s="1">
        <v>40</v>
      </c>
      <c r="G49" s="1">
        <v>20</v>
      </c>
      <c r="H49" s="1">
        <v>0</v>
      </c>
      <c r="I49" s="1">
        <v>0</v>
      </c>
      <c r="J49" s="1">
        <v>0</v>
      </c>
      <c r="K49" s="22">
        <v>0</v>
      </c>
      <c r="L49" s="1">
        <v>0</v>
      </c>
      <c r="M49" s="32">
        <v>2.5</v>
      </c>
      <c r="N49" s="1">
        <v>0</v>
      </c>
      <c r="O49" s="1">
        <v>0</v>
      </c>
      <c r="P49" s="32">
        <v>2.5</v>
      </c>
      <c r="Q49" s="1">
        <v>0</v>
      </c>
      <c r="R49" s="1">
        <v>0</v>
      </c>
      <c r="S49" s="1">
        <v>0</v>
      </c>
      <c r="T49" s="32">
        <v>2.6</v>
      </c>
      <c r="V49" s="34"/>
      <c r="W49" s="24"/>
      <c r="X49" s="24"/>
    </row>
    <row r="50" spans="2:24" ht="19.5" thickTop="1" thickBot="1" x14ac:dyDescent="0.4">
      <c r="B50" s="25" t="s">
        <v>100</v>
      </c>
      <c r="C50" s="25" t="s">
        <v>7</v>
      </c>
      <c r="D50" s="26" t="s">
        <v>111</v>
      </c>
      <c r="E50" s="33">
        <v>51500</v>
      </c>
      <c r="F50" s="29">
        <v>29500</v>
      </c>
      <c r="G50" s="29">
        <v>19500</v>
      </c>
      <c r="H50" s="28">
        <v>0</v>
      </c>
      <c r="I50" s="28">
        <v>0</v>
      </c>
      <c r="J50" s="28">
        <v>0</v>
      </c>
      <c r="K50" s="29">
        <v>8500</v>
      </c>
      <c r="L50" s="28">
        <v>0</v>
      </c>
      <c r="M50" s="28">
        <v>950</v>
      </c>
      <c r="N50" s="28">
        <v>0</v>
      </c>
      <c r="O50" s="28">
        <v>0</v>
      </c>
      <c r="P50" s="28">
        <v>930</v>
      </c>
      <c r="Q50" s="28">
        <v>0</v>
      </c>
      <c r="R50" s="28">
        <v>0</v>
      </c>
      <c r="S50" s="28">
        <v>900</v>
      </c>
      <c r="T50" s="28">
        <v>950</v>
      </c>
      <c r="V50" s="34"/>
      <c r="W50" s="24"/>
      <c r="X50" s="24"/>
    </row>
    <row r="51" spans="2:24" ht="19.5" thickTop="1" thickBot="1" x14ac:dyDescent="0.4">
      <c r="B51" s="19" t="s">
        <v>100</v>
      </c>
      <c r="C51" s="19" t="s">
        <v>112</v>
      </c>
      <c r="D51" s="20" t="s">
        <v>113</v>
      </c>
      <c r="E51" s="31">
        <v>28</v>
      </c>
      <c r="F51" s="1">
        <v>18</v>
      </c>
      <c r="G51" s="1">
        <v>12</v>
      </c>
      <c r="H51" s="1">
        <v>0</v>
      </c>
      <c r="I51" s="1">
        <v>0</v>
      </c>
      <c r="J51" s="1">
        <v>0</v>
      </c>
      <c r="K51" s="22">
        <v>0</v>
      </c>
      <c r="L51" s="1">
        <v>0</v>
      </c>
      <c r="M51" s="32">
        <v>0.8</v>
      </c>
      <c r="N51" s="1">
        <v>0</v>
      </c>
      <c r="O51" s="1">
        <v>0</v>
      </c>
      <c r="P51" s="32">
        <v>0.8</v>
      </c>
      <c r="Q51" s="1">
        <v>0</v>
      </c>
      <c r="R51" s="1">
        <v>0</v>
      </c>
      <c r="S51" s="32">
        <v>0</v>
      </c>
      <c r="T51" s="32">
        <v>0.9</v>
      </c>
      <c r="V51" s="34"/>
      <c r="W51" s="24"/>
      <c r="X51" s="24"/>
    </row>
    <row r="52" spans="2:24" ht="19.5" thickTop="1" thickBot="1" x14ac:dyDescent="0.4">
      <c r="B52" s="25" t="s">
        <v>100</v>
      </c>
      <c r="C52" s="25" t="s">
        <v>114</v>
      </c>
      <c r="D52" s="26" t="s">
        <v>115</v>
      </c>
      <c r="E52" s="33">
        <v>9700</v>
      </c>
      <c r="F52" s="29">
        <v>5200</v>
      </c>
      <c r="G52" s="29">
        <v>3300</v>
      </c>
      <c r="H52" s="29">
        <v>4200</v>
      </c>
      <c r="I52" s="28">
        <v>0</v>
      </c>
      <c r="J52" s="28">
        <v>0</v>
      </c>
      <c r="K52" s="29">
        <v>2000</v>
      </c>
      <c r="L52" s="28">
        <v>0</v>
      </c>
      <c r="M52" s="28">
        <v>160</v>
      </c>
      <c r="N52" s="28">
        <v>0</v>
      </c>
      <c r="O52" s="28">
        <v>0</v>
      </c>
      <c r="P52" s="28">
        <v>150</v>
      </c>
      <c r="Q52" s="28">
        <v>0</v>
      </c>
      <c r="R52" s="28">
        <v>0</v>
      </c>
      <c r="S52" s="28">
        <v>140</v>
      </c>
      <c r="T52" s="28">
        <v>154</v>
      </c>
      <c r="V52" s="34"/>
      <c r="W52" s="24"/>
      <c r="X52" s="24"/>
    </row>
    <row r="53" spans="2:24" ht="19.5" thickTop="1" thickBot="1" x14ac:dyDescent="0.4">
      <c r="B53" s="19" t="s">
        <v>100</v>
      </c>
      <c r="C53" s="19" t="s">
        <v>9</v>
      </c>
      <c r="D53" s="20" t="s">
        <v>116</v>
      </c>
      <c r="E53" s="31">
        <v>100</v>
      </c>
      <c r="F53" s="1">
        <v>50</v>
      </c>
      <c r="G53" s="1">
        <v>30</v>
      </c>
      <c r="H53" s="1">
        <v>0</v>
      </c>
      <c r="I53" s="1">
        <v>0</v>
      </c>
      <c r="J53" s="1">
        <v>15</v>
      </c>
      <c r="K53" s="1">
        <v>20</v>
      </c>
      <c r="L53" s="1">
        <v>0</v>
      </c>
      <c r="M53" s="22">
        <v>224750</v>
      </c>
      <c r="N53" s="22">
        <v>0</v>
      </c>
      <c r="O53" s="22">
        <v>0</v>
      </c>
      <c r="P53" s="22">
        <v>189250</v>
      </c>
      <c r="Q53" s="22">
        <v>0</v>
      </c>
      <c r="R53" s="22">
        <v>94000</v>
      </c>
      <c r="S53" s="22">
        <v>145250</v>
      </c>
      <c r="T53" s="22">
        <v>256750</v>
      </c>
      <c r="V53" s="34"/>
      <c r="W53" s="24"/>
      <c r="X53" s="24"/>
    </row>
    <row r="54" spans="2:24" ht="19.5" thickTop="1" thickBot="1" x14ac:dyDescent="0.4">
      <c r="B54" s="25" t="s">
        <v>100</v>
      </c>
      <c r="C54" s="25" t="s">
        <v>10</v>
      </c>
      <c r="D54" s="26" t="s">
        <v>117</v>
      </c>
      <c r="E54" s="33">
        <v>2000</v>
      </c>
      <c r="F54" s="29">
        <v>1500</v>
      </c>
      <c r="G54" s="29">
        <v>1000</v>
      </c>
      <c r="H54" s="28">
        <v>0</v>
      </c>
      <c r="I54" s="28">
        <v>0</v>
      </c>
      <c r="J54" s="28">
        <v>0</v>
      </c>
      <c r="K54" s="29">
        <v>0</v>
      </c>
      <c r="L54" s="28">
        <v>0</v>
      </c>
      <c r="M54" s="28">
        <v>85</v>
      </c>
      <c r="N54" s="28">
        <v>0</v>
      </c>
      <c r="O54" s="28">
        <v>0</v>
      </c>
      <c r="P54" s="28">
        <v>0</v>
      </c>
      <c r="Q54" s="28">
        <v>0</v>
      </c>
      <c r="R54" s="28">
        <v>0</v>
      </c>
      <c r="S54" s="28">
        <v>0</v>
      </c>
      <c r="T54" s="28">
        <v>100</v>
      </c>
      <c r="V54" s="34"/>
      <c r="W54" s="24"/>
      <c r="X54" s="24"/>
    </row>
    <row r="55" spans="2:24" ht="19.5" thickTop="1" thickBot="1" x14ac:dyDescent="0.4">
      <c r="B55" s="19" t="s">
        <v>100</v>
      </c>
      <c r="C55" s="19" t="s">
        <v>118</v>
      </c>
      <c r="D55" s="20" t="s">
        <v>119</v>
      </c>
      <c r="E55" s="21">
        <v>1200</v>
      </c>
      <c r="F55" s="1">
        <v>800</v>
      </c>
      <c r="G55" s="1">
        <v>400</v>
      </c>
      <c r="H55" s="1">
        <v>0</v>
      </c>
      <c r="I55" s="1">
        <v>0</v>
      </c>
      <c r="J55" s="1">
        <v>0</v>
      </c>
      <c r="K55" s="22">
        <v>0</v>
      </c>
      <c r="L55" s="1">
        <v>0</v>
      </c>
      <c r="M55" s="1">
        <v>35</v>
      </c>
      <c r="N55" s="1">
        <v>0</v>
      </c>
      <c r="O55" s="1">
        <v>0</v>
      </c>
      <c r="P55" s="1">
        <v>0</v>
      </c>
      <c r="Q55" s="1">
        <v>0</v>
      </c>
      <c r="R55" s="1">
        <v>0</v>
      </c>
      <c r="S55" s="1">
        <v>0</v>
      </c>
      <c r="T55" s="1">
        <v>39</v>
      </c>
      <c r="V55" s="34"/>
      <c r="W55" s="24"/>
      <c r="X55" s="24"/>
    </row>
    <row r="56" spans="2:24" ht="19.5" thickTop="1" thickBot="1" x14ac:dyDescent="0.4">
      <c r="B56" s="25" t="s">
        <v>100</v>
      </c>
      <c r="C56" s="25" t="s">
        <v>120</v>
      </c>
      <c r="D56" s="26" t="s">
        <v>109</v>
      </c>
      <c r="E56" s="27">
        <v>420</v>
      </c>
      <c r="F56" s="28">
        <v>220</v>
      </c>
      <c r="G56" s="28">
        <v>160</v>
      </c>
      <c r="H56" s="28">
        <v>240</v>
      </c>
      <c r="I56" s="28">
        <v>100</v>
      </c>
      <c r="J56" s="28">
        <v>0</v>
      </c>
      <c r="K56" s="29">
        <v>0</v>
      </c>
      <c r="L56" s="28">
        <v>0</v>
      </c>
      <c r="M56" s="28">
        <v>27</v>
      </c>
      <c r="N56" s="28">
        <v>0</v>
      </c>
      <c r="O56" s="28">
        <v>0</v>
      </c>
      <c r="P56" s="28">
        <v>27</v>
      </c>
      <c r="Q56" s="28">
        <v>0</v>
      </c>
      <c r="R56" s="28">
        <v>0</v>
      </c>
      <c r="S56" s="28">
        <v>0</v>
      </c>
      <c r="T56" s="28">
        <v>30</v>
      </c>
      <c r="V56" s="34"/>
      <c r="W56" s="24"/>
      <c r="X56" s="24"/>
    </row>
    <row r="57" spans="2:24" ht="19.5" thickTop="1" thickBot="1" x14ac:dyDescent="0.4">
      <c r="B57" s="19" t="s">
        <v>100</v>
      </c>
      <c r="C57" s="19" t="s">
        <v>11</v>
      </c>
      <c r="D57" s="20" t="s">
        <v>121</v>
      </c>
      <c r="E57" s="21">
        <v>5690</v>
      </c>
      <c r="F57" s="22">
        <v>2990</v>
      </c>
      <c r="G57" s="22">
        <v>1690</v>
      </c>
      <c r="H57" s="22">
        <v>2990</v>
      </c>
      <c r="I57" s="22">
        <v>1690</v>
      </c>
      <c r="J57" s="22">
        <v>990</v>
      </c>
      <c r="K57" s="22">
        <v>0</v>
      </c>
      <c r="L57" s="1">
        <v>0</v>
      </c>
      <c r="M57" s="1">
        <v>140</v>
      </c>
      <c r="N57" s="1">
        <v>0</v>
      </c>
      <c r="O57" s="1">
        <v>0</v>
      </c>
      <c r="P57" s="1">
        <v>140</v>
      </c>
      <c r="Q57" s="1">
        <v>0</v>
      </c>
      <c r="R57" s="1">
        <v>120</v>
      </c>
      <c r="S57" s="1">
        <v>0</v>
      </c>
      <c r="T57" s="1">
        <v>180</v>
      </c>
      <c r="V57" s="34"/>
      <c r="W57" s="24"/>
      <c r="X57" s="24"/>
    </row>
    <row r="58" spans="2:24" ht="19.5" thickTop="1" thickBot="1" x14ac:dyDescent="0.4">
      <c r="B58" s="25" t="s">
        <v>100</v>
      </c>
      <c r="C58" s="25" t="s">
        <v>12</v>
      </c>
      <c r="D58" s="26" t="s">
        <v>53</v>
      </c>
      <c r="E58" s="33">
        <v>0</v>
      </c>
      <c r="F58" s="29">
        <v>0</v>
      </c>
      <c r="G58" s="29">
        <v>0</v>
      </c>
      <c r="H58" s="28">
        <v>69</v>
      </c>
      <c r="I58" s="28">
        <v>0</v>
      </c>
      <c r="J58" s="28">
        <v>0</v>
      </c>
      <c r="K58" s="29">
        <v>0</v>
      </c>
      <c r="L58" s="28">
        <v>0</v>
      </c>
      <c r="M58" s="28">
        <v>0</v>
      </c>
      <c r="N58" s="28">
        <v>0</v>
      </c>
      <c r="O58" s="28">
        <v>0</v>
      </c>
      <c r="P58" s="28">
        <v>11.5</v>
      </c>
      <c r="Q58" s="28">
        <v>0</v>
      </c>
      <c r="R58" s="28">
        <v>0</v>
      </c>
      <c r="S58" s="28">
        <v>0</v>
      </c>
      <c r="T58" s="28">
        <v>14.8</v>
      </c>
      <c r="V58" s="34"/>
      <c r="W58" s="24"/>
      <c r="X58" s="24"/>
    </row>
    <row r="59" spans="2:24" ht="51" thickTop="1" thickBot="1" x14ac:dyDescent="0.4">
      <c r="B59" s="19" t="s">
        <v>100</v>
      </c>
      <c r="C59" s="19" t="s">
        <v>13</v>
      </c>
      <c r="D59" s="20" t="s">
        <v>122</v>
      </c>
      <c r="E59" s="21">
        <v>0</v>
      </c>
      <c r="F59" s="22">
        <v>0</v>
      </c>
      <c r="G59" s="22">
        <v>0</v>
      </c>
      <c r="H59" s="22">
        <v>2990</v>
      </c>
      <c r="I59" s="22">
        <v>2990</v>
      </c>
      <c r="J59" s="1">
        <v>0</v>
      </c>
      <c r="K59" s="22" t="s">
        <v>252</v>
      </c>
      <c r="L59" s="1">
        <v>0</v>
      </c>
      <c r="M59" s="1">
        <v>0</v>
      </c>
      <c r="N59" s="1">
        <v>0</v>
      </c>
      <c r="O59" s="1">
        <v>0</v>
      </c>
      <c r="P59" s="1">
        <v>190</v>
      </c>
      <c r="Q59" s="1">
        <v>0</v>
      </c>
      <c r="R59" s="1">
        <v>0</v>
      </c>
      <c r="S59" s="1">
        <v>170</v>
      </c>
      <c r="T59" s="1">
        <v>249</v>
      </c>
      <c r="V59" s="34" t="s">
        <v>253</v>
      </c>
      <c r="W59" s="24"/>
      <c r="X59" s="24"/>
    </row>
    <row r="60" spans="2:24" ht="19.5" thickTop="1" thickBot="1" x14ac:dyDescent="0.4">
      <c r="B60" s="25" t="s">
        <v>100</v>
      </c>
      <c r="C60" s="25" t="s">
        <v>14</v>
      </c>
      <c r="D60" s="26" t="s">
        <v>123</v>
      </c>
      <c r="E60" s="27">
        <v>350</v>
      </c>
      <c r="F60" s="28">
        <v>200</v>
      </c>
      <c r="G60" s="28">
        <v>150</v>
      </c>
      <c r="H60" s="28">
        <v>0</v>
      </c>
      <c r="I60" s="28">
        <v>0</v>
      </c>
      <c r="J60" s="28">
        <v>0</v>
      </c>
      <c r="K60" s="29">
        <v>0</v>
      </c>
      <c r="L60" s="28">
        <v>0</v>
      </c>
      <c r="M60" s="28">
        <v>22</v>
      </c>
      <c r="N60" s="28">
        <v>0</v>
      </c>
      <c r="O60" s="28">
        <v>0</v>
      </c>
      <c r="P60" s="28">
        <v>0</v>
      </c>
      <c r="Q60" s="28">
        <v>0</v>
      </c>
      <c r="R60" s="28">
        <v>0</v>
      </c>
      <c r="S60" s="28">
        <v>0</v>
      </c>
      <c r="T60" s="28">
        <v>25</v>
      </c>
      <c r="V60" s="34"/>
      <c r="W60" s="24"/>
      <c r="X60" s="24"/>
    </row>
    <row r="61" spans="2:24" ht="19.5" thickTop="1" thickBot="1" x14ac:dyDescent="0.4">
      <c r="B61" s="19" t="s">
        <v>100</v>
      </c>
      <c r="C61" s="19" t="s">
        <v>15</v>
      </c>
      <c r="D61" s="20" t="s">
        <v>124</v>
      </c>
      <c r="E61" s="21">
        <v>1999</v>
      </c>
      <c r="F61" s="1">
        <v>799</v>
      </c>
      <c r="G61" s="1">
        <v>499</v>
      </c>
      <c r="H61" s="1">
        <v>0</v>
      </c>
      <c r="I61" s="1">
        <v>0</v>
      </c>
      <c r="J61" s="1">
        <v>0</v>
      </c>
      <c r="K61" s="22">
        <v>0</v>
      </c>
      <c r="L61" s="1">
        <v>0</v>
      </c>
      <c r="M61" s="1">
        <v>42</v>
      </c>
      <c r="N61" s="1">
        <v>0</v>
      </c>
      <c r="O61" s="1">
        <v>0</v>
      </c>
      <c r="P61" s="1">
        <v>42</v>
      </c>
      <c r="Q61" s="1">
        <v>0</v>
      </c>
      <c r="R61" s="1">
        <v>0</v>
      </c>
      <c r="S61" s="1">
        <v>0</v>
      </c>
      <c r="T61" s="1">
        <v>60</v>
      </c>
      <c r="V61" s="34"/>
      <c r="W61" s="24"/>
      <c r="X61" s="24"/>
    </row>
    <row r="62" spans="2:24" ht="19.5" thickTop="1" thickBot="1" x14ac:dyDescent="0.4">
      <c r="B62" s="25" t="s">
        <v>100</v>
      </c>
      <c r="C62" s="25" t="s">
        <v>125</v>
      </c>
      <c r="D62" s="26" t="s">
        <v>126</v>
      </c>
      <c r="E62" s="27">
        <v>370</v>
      </c>
      <c r="F62" s="28">
        <v>250</v>
      </c>
      <c r="G62" s="28">
        <v>170</v>
      </c>
      <c r="H62" s="28">
        <v>0</v>
      </c>
      <c r="I62" s="28">
        <v>0</v>
      </c>
      <c r="J62" s="28">
        <v>0</v>
      </c>
      <c r="K62" s="29">
        <v>0</v>
      </c>
      <c r="L62" s="28">
        <v>0</v>
      </c>
      <c r="M62" s="30">
        <v>9.6</v>
      </c>
      <c r="N62" s="28">
        <v>0</v>
      </c>
      <c r="O62" s="28">
        <v>0</v>
      </c>
      <c r="P62" s="30">
        <v>9.6</v>
      </c>
      <c r="Q62" s="28">
        <v>0</v>
      </c>
      <c r="R62" s="28">
        <v>0</v>
      </c>
      <c r="S62" s="30">
        <v>0</v>
      </c>
      <c r="T62" s="28">
        <v>10</v>
      </c>
      <c r="V62" s="34"/>
      <c r="W62" s="24"/>
      <c r="X62" s="24"/>
    </row>
    <row r="63" spans="2:24" ht="19.5" thickTop="1" thickBot="1" x14ac:dyDescent="0.4">
      <c r="B63" s="19" t="s">
        <v>100</v>
      </c>
      <c r="C63" s="19" t="s">
        <v>16</v>
      </c>
      <c r="D63" s="20" t="s">
        <v>127</v>
      </c>
      <c r="E63" s="21">
        <v>3999</v>
      </c>
      <c r="F63" s="22">
        <v>1999</v>
      </c>
      <c r="G63" s="22">
        <v>1249</v>
      </c>
      <c r="H63" s="1">
        <v>0</v>
      </c>
      <c r="I63" s="1">
        <v>0</v>
      </c>
      <c r="J63" s="1">
        <v>0</v>
      </c>
      <c r="K63" s="1">
        <v>599</v>
      </c>
      <c r="L63" s="1">
        <v>0</v>
      </c>
      <c r="M63" s="1">
        <v>71</v>
      </c>
      <c r="N63" s="1">
        <v>0</v>
      </c>
      <c r="O63" s="1">
        <v>0</v>
      </c>
      <c r="P63" s="1">
        <v>0</v>
      </c>
      <c r="Q63" s="1">
        <v>0</v>
      </c>
      <c r="R63" s="1">
        <v>0</v>
      </c>
      <c r="S63" s="1">
        <v>67</v>
      </c>
      <c r="T63" s="1">
        <v>71</v>
      </c>
      <c r="V63" s="34"/>
      <c r="W63" s="24"/>
      <c r="X63" s="24"/>
    </row>
    <row r="64" spans="2:24" ht="19.5" thickTop="1" thickBot="1" x14ac:dyDescent="0.4">
      <c r="B64" s="25" t="s">
        <v>100</v>
      </c>
      <c r="C64" s="25" t="s">
        <v>128</v>
      </c>
      <c r="D64" s="26" t="s">
        <v>129</v>
      </c>
      <c r="E64" s="27">
        <v>440</v>
      </c>
      <c r="F64" s="28">
        <v>280</v>
      </c>
      <c r="G64" s="28">
        <v>180</v>
      </c>
      <c r="H64" s="28">
        <v>0</v>
      </c>
      <c r="I64" s="28">
        <v>0</v>
      </c>
      <c r="J64" s="28">
        <v>0</v>
      </c>
      <c r="K64" s="29">
        <v>0</v>
      </c>
      <c r="L64" s="28">
        <v>0</v>
      </c>
      <c r="M64" s="28">
        <v>20</v>
      </c>
      <c r="N64" s="28">
        <v>0</v>
      </c>
      <c r="O64" s="28">
        <v>0</v>
      </c>
      <c r="P64" s="28">
        <v>20</v>
      </c>
      <c r="Q64" s="28">
        <v>0</v>
      </c>
      <c r="R64" s="28">
        <v>0</v>
      </c>
      <c r="S64" s="28">
        <v>0</v>
      </c>
      <c r="T64" s="28">
        <v>22</v>
      </c>
      <c r="V64" s="34"/>
      <c r="W64" s="24"/>
      <c r="X64" s="24"/>
    </row>
    <row r="65" spans="2:24" ht="19.5" thickTop="1" thickBot="1" x14ac:dyDescent="0.4">
      <c r="B65" s="19" t="s">
        <v>100</v>
      </c>
      <c r="C65" s="19" t="s">
        <v>130</v>
      </c>
      <c r="D65" s="20" t="s">
        <v>131</v>
      </c>
      <c r="E65" s="21">
        <v>1350000</v>
      </c>
      <c r="F65" s="22">
        <v>730000</v>
      </c>
      <c r="G65" s="22">
        <v>470000</v>
      </c>
      <c r="H65" s="22">
        <v>540000</v>
      </c>
      <c r="I65" s="22">
        <v>0</v>
      </c>
      <c r="J65" s="22">
        <v>0</v>
      </c>
      <c r="K65" s="22">
        <v>250000</v>
      </c>
      <c r="L65" s="22">
        <v>0</v>
      </c>
      <c r="M65" s="22">
        <v>20000</v>
      </c>
      <c r="N65" s="22">
        <v>0</v>
      </c>
      <c r="O65" s="22">
        <v>0</v>
      </c>
      <c r="P65" s="22">
        <v>17500</v>
      </c>
      <c r="Q65" s="22">
        <v>0</v>
      </c>
      <c r="R65" s="22">
        <v>0</v>
      </c>
      <c r="S65" s="22">
        <v>15000</v>
      </c>
      <c r="T65" s="22">
        <v>18000</v>
      </c>
      <c r="V65" s="34"/>
      <c r="W65" s="24"/>
      <c r="X65" s="24"/>
    </row>
    <row r="66" spans="2:24" ht="19.5" thickTop="1" thickBot="1" x14ac:dyDescent="0.4">
      <c r="B66" s="25" t="s">
        <v>132</v>
      </c>
      <c r="C66" s="25" t="s">
        <v>133</v>
      </c>
      <c r="D66" s="26" t="s">
        <v>134</v>
      </c>
      <c r="E66" s="33">
        <v>9980</v>
      </c>
      <c r="F66" s="29">
        <v>6980</v>
      </c>
      <c r="G66" s="29">
        <v>3980</v>
      </c>
      <c r="H66" s="28">
        <v>0</v>
      </c>
      <c r="I66" s="28">
        <v>0</v>
      </c>
      <c r="J66" s="28">
        <v>0</v>
      </c>
      <c r="K66" s="29">
        <v>0</v>
      </c>
      <c r="L66" s="28">
        <v>0</v>
      </c>
      <c r="M66" s="28">
        <v>580</v>
      </c>
      <c r="N66" s="28">
        <v>530</v>
      </c>
      <c r="O66" s="28">
        <v>480</v>
      </c>
      <c r="P66" s="28">
        <v>550</v>
      </c>
      <c r="Q66" s="28">
        <v>600</v>
      </c>
      <c r="R66" s="28">
        <v>0</v>
      </c>
      <c r="S66" s="28">
        <v>0</v>
      </c>
      <c r="T66" s="28">
        <v>600</v>
      </c>
      <c r="V66" s="23" t="s">
        <v>161</v>
      </c>
      <c r="W66" s="24"/>
      <c r="X66" s="24"/>
    </row>
    <row r="67" spans="2:24" ht="19.5" thickTop="1" thickBot="1" x14ac:dyDescent="0.4">
      <c r="B67" s="19" t="s">
        <v>132</v>
      </c>
      <c r="C67" s="19" t="s">
        <v>135</v>
      </c>
      <c r="D67" s="20" t="s">
        <v>136</v>
      </c>
      <c r="E67" s="31">
        <v>569</v>
      </c>
      <c r="F67" s="1">
        <v>329</v>
      </c>
      <c r="G67" s="1">
        <v>179</v>
      </c>
      <c r="H67" s="1">
        <v>0</v>
      </c>
      <c r="I67" s="1">
        <v>0</v>
      </c>
      <c r="J67" s="1">
        <v>0</v>
      </c>
      <c r="K67" s="1">
        <v>109</v>
      </c>
      <c r="L67" s="1">
        <v>0</v>
      </c>
      <c r="M67" s="1">
        <v>14</v>
      </c>
      <c r="N67" s="1">
        <v>0</v>
      </c>
      <c r="O67" s="1">
        <v>0</v>
      </c>
      <c r="P67" s="1">
        <v>14</v>
      </c>
      <c r="Q67" s="1">
        <v>0</v>
      </c>
      <c r="R67" s="1">
        <v>0</v>
      </c>
      <c r="S67" s="1">
        <v>12</v>
      </c>
      <c r="T67" s="1">
        <v>17.399999999999999</v>
      </c>
      <c r="V67" s="23"/>
      <c r="W67" s="24"/>
      <c r="X67" s="24"/>
    </row>
    <row r="68" spans="2:24" ht="19.5" thickTop="1" thickBot="1" x14ac:dyDescent="0.4">
      <c r="B68" s="25" t="s">
        <v>132</v>
      </c>
      <c r="C68" s="25" t="s">
        <v>137</v>
      </c>
      <c r="D68" s="26" t="s">
        <v>138</v>
      </c>
      <c r="E68" s="27">
        <v>0</v>
      </c>
      <c r="F68" s="28">
        <v>0</v>
      </c>
      <c r="G68" s="28">
        <v>0</v>
      </c>
      <c r="H68" s="28">
        <v>0</v>
      </c>
      <c r="I68" s="28">
        <v>0</v>
      </c>
      <c r="J68" s="28">
        <v>0</v>
      </c>
      <c r="K68" s="29">
        <v>0</v>
      </c>
      <c r="L68" s="28">
        <v>0</v>
      </c>
      <c r="M68" s="28">
        <v>13.99</v>
      </c>
      <c r="N68" s="28">
        <v>0</v>
      </c>
      <c r="O68" s="28">
        <v>0</v>
      </c>
      <c r="P68" s="28">
        <v>0</v>
      </c>
      <c r="Q68" s="28">
        <v>0</v>
      </c>
      <c r="R68" s="28">
        <v>0</v>
      </c>
      <c r="S68" s="28">
        <v>0</v>
      </c>
      <c r="T68" s="28">
        <v>45.9</v>
      </c>
      <c r="V68" s="35" t="s">
        <v>264</v>
      </c>
      <c r="W68" s="24"/>
      <c r="X68" s="24"/>
    </row>
    <row r="69" spans="2:24" ht="19.5" thickTop="1" thickBot="1" x14ac:dyDescent="0.4">
      <c r="B69" s="19" t="s">
        <v>132</v>
      </c>
      <c r="C69" s="19" t="s">
        <v>139</v>
      </c>
      <c r="D69" s="20" t="s">
        <v>140</v>
      </c>
      <c r="E69" s="21">
        <v>139000</v>
      </c>
      <c r="F69" s="22">
        <v>99000</v>
      </c>
      <c r="G69" s="22">
        <v>69000</v>
      </c>
      <c r="H69" s="22">
        <v>59000</v>
      </c>
      <c r="I69" s="1">
        <v>0</v>
      </c>
      <c r="J69" s="1">
        <v>0</v>
      </c>
      <c r="K69" s="22">
        <v>0</v>
      </c>
      <c r="L69" s="1">
        <v>0</v>
      </c>
      <c r="M69" s="22">
        <v>4800</v>
      </c>
      <c r="N69" s="22">
        <v>0</v>
      </c>
      <c r="O69" s="22">
        <v>0</v>
      </c>
      <c r="P69" s="22">
        <v>4500</v>
      </c>
      <c r="Q69" s="1">
        <v>0</v>
      </c>
      <c r="R69" s="1">
        <v>0</v>
      </c>
      <c r="S69" s="1">
        <v>0</v>
      </c>
      <c r="T69" s="22">
        <v>4500</v>
      </c>
      <c r="V69" s="23"/>
      <c r="W69" s="24"/>
      <c r="X69" s="24"/>
    </row>
    <row r="70" spans="2:24" ht="19.5" thickTop="1" thickBot="1" x14ac:dyDescent="0.4">
      <c r="B70" s="25" t="s">
        <v>141</v>
      </c>
      <c r="C70" s="25" t="s">
        <v>142</v>
      </c>
      <c r="D70" s="26" t="s">
        <v>143</v>
      </c>
      <c r="E70" s="27">
        <v>215</v>
      </c>
      <c r="F70" s="28">
        <v>134</v>
      </c>
      <c r="G70" s="28">
        <v>80</v>
      </c>
      <c r="H70" s="28">
        <v>0</v>
      </c>
      <c r="I70" s="28">
        <v>0</v>
      </c>
      <c r="J70" s="28">
        <v>0</v>
      </c>
      <c r="K70" s="29">
        <v>0</v>
      </c>
      <c r="L70" s="28">
        <v>0</v>
      </c>
      <c r="M70" s="28">
        <v>14.5</v>
      </c>
      <c r="N70" s="28">
        <v>0</v>
      </c>
      <c r="O70" s="28">
        <v>0</v>
      </c>
      <c r="P70" s="28">
        <v>14.5</v>
      </c>
      <c r="Q70" s="28">
        <v>0</v>
      </c>
      <c r="R70" s="28">
        <v>0</v>
      </c>
      <c r="S70" s="28">
        <v>0</v>
      </c>
      <c r="T70" s="28">
        <v>17.25</v>
      </c>
      <c r="V70" s="23"/>
      <c r="W70" s="24"/>
      <c r="X70" s="24"/>
    </row>
    <row r="71" spans="2:24" ht="54" thickTop="1" thickBot="1" x14ac:dyDescent="0.4">
      <c r="B71" s="19" t="s">
        <v>141</v>
      </c>
      <c r="C71" s="19" t="s">
        <v>144</v>
      </c>
      <c r="D71" s="20" t="s">
        <v>145</v>
      </c>
      <c r="E71" s="31">
        <f>124.99*1.13</f>
        <v>141.23869999999999</v>
      </c>
      <c r="F71" s="1">
        <f>79.99*1.13</f>
        <v>90.388699999999986</v>
      </c>
      <c r="G71" s="1">
        <f>49.99*1.13</f>
        <v>56.488699999999994</v>
      </c>
      <c r="H71" s="1">
        <v>0</v>
      </c>
      <c r="I71" s="1">
        <v>0</v>
      </c>
      <c r="J71" s="1">
        <v>0</v>
      </c>
      <c r="K71" s="22">
        <v>0</v>
      </c>
      <c r="L71" s="1">
        <v>0</v>
      </c>
      <c r="M71" s="1">
        <f>((80.99*1.13)/180)*20</f>
        <v>10.168744444444442</v>
      </c>
      <c r="N71" s="1">
        <v>0</v>
      </c>
      <c r="O71" s="1">
        <v>0</v>
      </c>
      <c r="P71" s="1">
        <f>((80.99*1.13)/180)*20</f>
        <v>10.168744444444442</v>
      </c>
      <c r="Q71" s="1">
        <v>0</v>
      </c>
      <c r="R71" s="1">
        <v>0</v>
      </c>
      <c r="S71" s="1">
        <v>0</v>
      </c>
      <c r="T71" s="1">
        <v>18.72</v>
      </c>
      <c r="V71" s="23" t="s">
        <v>262</v>
      </c>
      <c r="W71" s="24"/>
      <c r="X71" s="24"/>
    </row>
    <row r="72" spans="2:24" ht="19.5" thickTop="1" thickBot="1" x14ac:dyDescent="0.4">
      <c r="B72" s="25" t="s">
        <v>141</v>
      </c>
      <c r="C72" s="25" t="s">
        <v>146</v>
      </c>
      <c r="D72" s="26" t="s">
        <v>147</v>
      </c>
      <c r="E72" s="33">
        <v>450000</v>
      </c>
      <c r="F72" s="29">
        <v>249000</v>
      </c>
      <c r="G72" s="29">
        <v>149000</v>
      </c>
      <c r="H72" s="29">
        <v>210000</v>
      </c>
      <c r="I72" s="29">
        <v>120000</v>
      </c>
      <c r="J72" s="29">
        <v>70000</v>
      </c>
      <c r="K72" s="29">
        <v>0</v>
      </c>
      <c r="L72" s="29">
        <v>0</v>
      </c>
      <c r="M72" s="29">
        <v>10500</v>
      </c>
      <c r="N72" s="29">
        <v>0</v>
      </c>
      <c r="O72" s="29">
        <v>0</v>
      </c>
      <c r="P72" s="29">
        <v>11000</v>
      </c>
      <c r="Q72" s="29">
        <v>0</v>
      </c>
      <c r="R72" s="29">
        <v>7500</v>
      </c>
      <c r="S72" s="29">
        <v>0</v>
      </c>
      <c r="T72" s="29">
        <v>12000</v>
      </c>
      <c r="V72" s="23"/>
      <c r="W72" s="24"/>
      <c r="X72" s="24"/>
    </row>
    <row r="73" spans="2:24" ht="19.5" thickTop="1" thickBot="1" x14ac:dyDescent="0.4">
      <c r="B73" s="19" t="s">
        <v>141</v>
      </c>
      <c r="C73" s="19" t="s">
        <v>148</v>
      </c>
      <c r="D73" s="20" t="s">
        <v>149</v>
      </c>
      <c r="E73" s="21">
        <v>65000</v>
      </c>
      <c r="F73" s="22">
        <v>35000</v>
      </c>
      <c r="G73" s="22">
        <v>24000</v>
      </c>
      <c r="H73" s="1">
        <v>0</v>
      </c>
      <c r="I73" s="1">
        <v>0</v>
      </c>
      <c r="J73" s="1">
        <v>0</v>
      </c>
      <c r="K73" s="22">
        <v>0</v>
      </c>
      <c r="L73" s="1">
        <v>0</v>
      </c>
      <c r="M73" s="22">
        <v>2400</v>
      </c>
      <c r="N73" s="22">
        <v>0</v>
      </c>
      <c r="O73" s="22">
        <v>0</v>
      </c>
      <c r="P73" s="22">
        <v>2400</v>
      </c>
      <c r="Q73" s="1">
        <v>0</v>
      </c>
      <c r="R73" s="1">
        <v>0</v>
      </c>
      <c r="S73" s="1">
        <v>0</v>
      </c>
      <c r="T73" s="22">
        <v>2500</v>
      </c>
      <c r="V73" s="23"/>
      <c r="W73" s="24"/>
      <c r="X73" s="24"/>
    </row>
    <row r="74" spans="2:24" ht="19.5" thickTop="1" thickBot="1" x14ac:dyDescent="0.4">
      <c r="B74" s="25" t="s">
        <v>141</v>
      </c>
      <c r="C74" s="25" t="s">
        <v>150</v>
      </c>
      <c r="D74" s="26" t="s">
        <v>151</v>
      </c>
      <c r="E74" s="27">
        <v>215</v>
      </c>
      <c r="F74" s="28">
        <v>134</v>
      </c>
      <c r="G74" s="28">
        <v>80</v>
      </c>
      <c r="H74" s="28">
        <v>0</v>
      </c>
      <c r="I74" s="28">
        <v>0</v>
      </c>
      <c r="J74" s="28">
        <v>0</v>
      </c>
      <c r="K74" s="29">
        <v>0</v>
      </c>
      <c r="L74" s="28">
        <v>0</v>
      </c>
      <c r="M74" s="28">
        <v>11.75</v>
      </c>
      <c r="N74" s="28">
        <v>0</v>
      </c>
      <c r="O74" s="28">
        <v>0</v>
      </c>
      <c r="P74" s="28">
        <v>11.75</v>
      </c>
      <c r="Q74" s="28">
        <v>0</v>
      </c>
      <c r="R74" s="28">
        <v>0</v>
      </c>
      <c r="S74" s="28">
        <v>0</v>
      </c>
      <c r="T74" s="28">
        <v>14</v>
      </c>
      <c r="V74" s="23"/>
      <c r="W74" s="24"/>
      <c r="X74" s="24"/>
    </row>
    <row r="75" spans="2:24" ht="19.5" thickTop="1" thickBot="1" x14ac:dyDescent="0.4">
      <c r="B75" s="19" t="s">
        <v>141</v>
      </c>
      <c r="C75" s="19" t="s">
        <v>152</v>
      </c>
      <c r="D75" s="20" t="s">
        <v>153</v>
      </c>
      <c r="E75" s="21">
        <v>6000</v>
      </c>
      <c r="F75" s="22">
        <v>3300</v>
      </c>
      <c r="G75" s="22">
        <v>1900</v>
      </c>
      <c r="H75" s="1">
        <v>0</v>
      </c>
      <c r="I75" s="1">
        <v>0</v>
      </c>
      <c r="J75" s="1">
        <v>0</v>
      </c>
      <c r="K75" s="22">
        <v>0</v>
      </c>
      <c r="L75" s="1">
        <v>0</v>
      </c>
      <c r="M75" s="1">
        <v>280</v>
      </c>
      <c r="N75" s="1">
        <v>0</v>
      </c>
      <c r="O75" s="1">
        <v>0</v>
      </c>
      <c r="P75" s="1">
        <v>280</v>
      </c>
      <c r="Q75" s="1">
        <v>0</v>
      </c>
      <c r="R75" s="1">
        <v>0</v>
      </c>
      <c r="S75" s="1">
        <v>0</v>
      </c>
      <c r="T75" s="1">
        <v>330</v>
      </c>
      <c r="V75" s="23"/>
      <c r="W75" s="24"/>
      <c r="X75" s="24"/>
    </row>
    <row r="76" spans="2:24" ht="19.5" thickTop="1" thickBot="1" x14ac:dyDescent="0.4">
      <c r="B76" s="25" t="s">
        <v>141</v>
      </c>
      <c r="C76" s="25" t="s">
        <v>154</v>
      </c>
      <c r="D76" s="26" t="s">
        <v>155</v>
      </c>
      <c r="E76" s="27">
        <v>110</v>
      </c>
      <c r="F76" s="28">
        <v>70</v>
      </c>
      <c r="G76" s="28">
        <v>45</v>
      </c>
      <c r="H76" s="28">
        <v>0</v>
      </c>
      <c r="I76" s="28">
        <v>0</v>
      </c>
      <c r="J76" s="28">
        <v>0</v>
      </c>
      <c r="K76" s="29">
        <v>0</v>
      </c>
      <c r="L76" s="28">
        <v>0</v>
      </c>
      <c r="M76" s="30">
        <v>4</v>
      </c>
      <c r="N76" s="28">
        <v>0</v>
      </c>
      <c r="O76" s="28">
        <v>0</v>
      </c>
      <c r="P76" s="30">
        <v>0</v>
      </c>
      <c r="Q76" s="28">
        <v>0</v>
      </c>
      <c r="R76" s="28">
        <v>0</v>
      </c>
      <c r="S76" s="30">
        <v>0</v>
      </c>
      <c r="T76" s="30">
        <v>6.5</v>
      </c>
      <c r="V76" s="23"/>
      <c r="W76" s="24"/>
      <c r="X76" s="24"/>
    </row>
    <row r="77" spans="2:24" ht="19.5" thickTop="1" thickBot="1" x14ac:dyDescent="0.4">
      <c r="B77" s="19" t="s">
        <v>141</v>
      </c>
      <c r="C77" s="19" t="s">
        <v>156</v>
      </c>
      <c r="D77" s="20" t="s">
        <v>155</v>
      </c>
      <c r="E77" s="21">
        <v>0</v>
      </c>
      <c r="F77" s="22">
        <v>0</v>
      </c>
      <c r="G77" s="22">
        <v>0</v>
      </c>
      <c r="H77" s="1">
        <v>45</v>
      </c>
      <c r="I77" s="1">
        <v>0</v>
      </c>
      <c r="J77" s="1">
        <v>0</v>
      </c>
      <c r="K77" s="22">
        <v>0</v>
      </c>
      <c r="L77" s="1">
        <v>0</v>
      </c>
      <c r="M77" s="1">
        <v>0</v>
      </c>
      <c r="N77" s="1">
        <v>0</v>
      </c>
      <c r="O77" s="1">
        <v>0</v>
      </c>
      <c r="P77" s="32">
        <v>4</v>
      </c>
      <c r="Q77" s="1">
        <v>0</v>
      </c>
      <c r="R77" s="1">
        <v>0</v>
      </c>
      <c r="S77" s="1">
        <v>0</v>
      </c>
      <c r="T77" s="32">
        <v>3.5</v>
      </c>
      <c r="V77" s="23"/>
      <c r="W77" s="24"/>
      <c r="X77" s="24"/>
    </row>
    <row r="78" spans="2:24" ht="19.5" thickTop="1" thickBot="1" x14ac:dyDescent="0.4">
      <c r="B78" s="25" t="s">
        <v>141</v>
      </c>
      <c r="C78" s="25" t="s">
        <v>157</v>
      </c>
      <c r="D78" s="26" t="s">
        <v>158</v>
      </c>
      <c r="E78" s="27">
        <v>850</v>
      </c>
      <c r="F78" s="28">
        <v>465</v>
      </c>
      <c r="G78" s="28">
        <v>310</v>
      </c>
      <c r="H78" s="28">
        <v>0</v>
      </c>
      <c r="I78" s="28">
        <v>0</v>
      </c>
      <c r="J78" s="28">
        <v>0</v>
      </c>
      <c r="K78" s="28">
        <v>155</v>
      </c>
      <c r="L78" s="28">
        <v>0</v>
      </c>
      <c r="M78" s="28">
        <v>25</v>
      </c>
      <c r="N78" s="28">
        <v>0</v>
      </c>
      <c r="O78" s="28">
        <v>0</v>
      </c>
      <c r="P78" s="28">
        <v>25</v>
      </c>
      <c r="Q78" s="28">
        <v>0</v>
      </c>
      <c r="R78" s="28">
        <v>0</v>
      </c>
      <c r="S78" s="28">
        <v>19</v>
      </c>
      <c r="T78" s="28">
        <v>28</v>
      </c>
      <c r="V78" s="23"/>
      <c r="W78" s="24"/>
      <c r="X78" s="24"/>
    </row>
    <row r="79" spans="2:24" ht="19.5" thickTop="1" thickBot="1" x14ac:dyDescent="0.4">
      <c r="B79" s="19" t="s">
        <v>141</v>
      </c>
      <c r="C79" s="19" t="s">
        <v>159</v>
      </c>
      <c r="D79" s="20" t="s">
        <v>160</v>
      </c>
      <c r="E79" s="21">
        <v>2199</v>
      </c>
      <c r="F79" s="22">
        <v>1099</v>
      </c>
      <c r="G79" s="1">
        <v>799</v>
      </c>
      <c r="H79" s="1">
        <v>989</v>
      </c>
      <c r="I79" s="1">
        <v>539</v>
      </c>
      <c r="J79" s="1">
        <v>0</v>
      </c>
      <c r="K79" s="22">
        <v>0</v>
      </c>
      <c r="L79" s="1">
        <v>0</v>
      </c>
      <c r="M79" s="1">
        <v>73</v>
      </c>
      <c r="N79" s="1">
        <v>0</v>
      </c>
      <c r="O79" s="1">
        <v>0</v>
      </c>
      <c r="P79" s="1">
        <v>73</v>
      </c>
      <c r="Q79" s="1">
        <v>0</v>
      </c>
      <c r="R79" s="1">
        <v>0</v>
      </c>
      <c r="S79" s="1">
        <v>0</v>
      </c>
      <c r="T79" s="1">
        <v>80</v>
      </c>
      <c r="V79" s="23"/>
      <c r="W79" s="24"/>
      <c r="X79" s="24"/>
    </row>
    <row r="80" spans="2:24" ht="18.75" thickTop="1" x14ac:dyDescent="0.35"/>
  </sheetData>
  <sheetProtection algorithmName="SHA-512" hashValue="FEiGXZUf+v68IaZKwq/xqSNdLtGpo43JdJkB7fGOo/0BV8DWtQ2VpZ5+XfBbzaImpJhTJDSvEKwJTGXnvvw4Rg==" saltValue="EkbUgdIOWzsZdvPnBMr5CA==" spinCount="100000" sheet="1" objects="1" scenarios="1"/>
  <mergeCells count="3">
    <mergeCell ref="J5:J6"/>
    <mergeCell ref="T5:T6"/>
    <mergeCell ref="V5:V6"/>
  </mergeCells>
  <pageMargins left="0.7" right="0.7" top="0.75" bottom="0.75" header="0.3" footer="0.3"/>
  <pageSetup scale="23" orientation="portrait" horizontalDpi="1200" verticalDpi="1200" r:id="rId1"/>
  <ignoredErrors>
    <ignoredError sqref="M71 E71:G71 P71 T7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D725-5045-44CF-ABFD-D2714E1A2125}">
  <sheetPr>
    <tabColor theme="7"/>
  </sheetPr>
  <dimension ref="B2:K44"/>
  <sheetViews>
    <sheetView showGridLines="0" zoomScale="85" zoomScaleNormal="85" workbookViewId="0">
      <pane xSplit="4" ySplit="6" topLeftCell="E7" activePane="bottomRight" state="frozen"/>
      <selection pane="topRight" activeCell="H18" sqref="H18"/>
      <selection pane="bottomLeft" activeCell="H18" sqref="H18"/>
      <selection pane="bottomRight" activeCell="G20" sqref="G20"/>
    </sheetView>
  </sheetViews>
  <sheetFormatPr defaultColWidth="9.140625" defaultRowHeight="18" x14ac:dyDescent="0.35"/>
  <cols>
    <col min="1" max="1" width="9.140625" style="2"/>
    <col min="2" max="3" width="38.85546875" style="2" customWidth="1"/>
    <col min="4" max="4" width="10.28515625" style="2" customWidth="1"/>
    <col min="5" max="7" width="12.28515625" style="2" customWidth="1"/>
    <col min="8" max="9" width="7" style="2" hidden="1" customWidth="1"/>
    <col min="10" max="10" width="2.7109375" style="2" customWidth="1"/>
    <col min="11" max="11" width="56.28515625" style="3" customWidth="1"/>
    <col min="12" max="16384" width="9.140625" style="2"/>
  </cols>
  <sheetData>
    <row r="2" spans="2:11" x14ac:dyDescent="0.35">
      <c r="B2" s="4" t="s">
        <v>21</v>
      </c>
    </row>
    <row r="3" spans="2:11" ht="18.75" thickBot="1" x14ac:dyDescent="0.4">
      <c r="B3" s="36" t="s">
        <v>22</v>
      </c>
      <c r="C3" s="37"/>
    </row>
    <row r="4" spans="2:11" s="9" customFormat="1" ht="39.75" customHeight="1" thickTop="1" thickBot="1" x14ac:dyDescent="0.5">
      <c r="B4" s="92" t="s">
        <v>268</v>
      </c>
      <c r="C4" s="92"/>
      <c r="E4" s="7" t="s">
        <v>23</v>
      </c>
      <c r="F4" s="7"/>
      <c r="G4" s="7"/>
      <c r="H4" s="7"/>
      <c r="I4" s="7"/>
      <c r="K4" s="11"/>
    </row>
    <row r="5" spans="2:11" ht="21.75" customHeight="1" thickTop="1" thickBot="1" x14ac:dyDescent="0.4">
      <c r="B5" s="12"/>
      <c r="E5" s="13" t="s">
        <v>162</v>
      </c>
      <c r="F5" s="14"/>
      <c r="G5" s="93" t="s">
        <v>163</v>
      </c>
      <c r="H5" s="13" t="s">
        <v>164</v>
      </c>
      <c r="I5" s="14"/>
      <c r="K5" s="90" t="s">
        <v>35</v>
      </c>
    </row>
    <row r="6" spans="2:11" s="18" customFormat="1" ht="19.5" thickTop="1" thickBot="1" x14ac:dyDescent="0.3">
      <c r="B6" s="16" t="s">
        <v>36</v>
      </c>
      <c r="C6" s="16" t="s">
        <v>0</v>
      </c>
      <c r="D6" s="16" t="s">
        <v>37</v>
      </c>
      <c r="E6" s="16" t="s">
        <v>165</v>
      </c>
      <c r="F6" s="16" t="s">
        <v>267</v>
      </c>
      <c r="G6" s="94"/>
      <c r="H6" s="16" t="s">
        <v>165</v>
      </c>
      <c r="I6" s="16" t="s">
        <v>166</v>
      </c>
      <c r="K6" s="90"/>
    </row>
    <row r="7" spans="2:11" s="18" customFormat="1" ht="19.5" thickTop="1" thickBot="1" x14ac:dyDescent="0.4">
      <c r="B7" s="38" t="s">
        <v>49</v>
      </c>
      <c r="C7" s="38" t="s">
        <v>52</v>
      </c>
      <c r="D7" s="39" t="s">
        <v>53</v>
      </c>
      <c r="E7" s="40">
        <v>13</v>
      </c>
      <c r="F7" s="41">
        <v>5.95</v>
      </c>
      <c r="G7" s="41">
        <v>5.9</v>
      </c>
      <c r="H7" s="42"/>
      <c r="I7" s="43"/>
      <c r="J7" s="2"/>
      <c r="K7" s="44"/>
    </row>
    <row r="8" spans="2:11" ht="19.5" thickTop="1" thickBot="1" x14ac:dyDescent="0.4">
      <c r="B8" s="45" t="s">
        <v>49</v>
      </c>
      <c r="C8" s="45" t="s">
        <v>167</v>
      </c>
      <c r="D8" s="46" t="s">
        <v>53</v>
      </c>
      <c r="E8" s="47">
        <v>10</v>
      </c>
      <c r="F8" s="48">
        <v>9</v>
      </c>
      <c r="G8" s="48">
        <v>8</v>
      </c>
      <c r="H8" s="42"/>
      <c r="I8" s="43"/>
      <c r="K8" s="44"/>
    </row>
    <row r="9" spans="2:11" ht="19.5" thickTop="1" thickBot="1" x14ac:dyDescent="0.4">
      <c r="B9" s="38" t="s">
        <v>49</v>
      </c>
      <c r="C9" s="38" t="s">
        <v>57</v>
      </c>
      <c r="D9" s="39" t="s">
        <v>58</v>
      </c>
      <c r="E9" s="40">
        <v>18</v>
      </c>
      <c r="F9" s="40">
        <v>14</v>
      </c>
      <c r="G9" s="40">
        <v>13</v>
      </c>
      <c r="H9" s="42"/>
      <c r="I9" s="43"/>
      <c r="K9" s="44"/>
    </row>
    <row r="10" spans="2:11" ht="19.5" thickTop="1" thickBot="1" x14ac:dyDescent="0.4">
      <c r="B10" s="45" t="s">
        <v>49</v>
      </c>
      <c r="C10" s="45" t="s">
        <v>60</v>
      </c>
      <c r="D10" s="46" t="s">
        <v>53</v>
      </c>
      <c r="E10" s="47">
        <v>0</v>
      </c>
      <c r="F10" s="47">
        <v>0</v>
      </c>
      <c r="G10" s="48">
        <v>6.3</v>
      </c>
      <c r="H10" s="42"/>
      <c r="I10" s="43"/>
      <c r="K10" s="44"/>
    </row>
    <row r="11" spans="2:11" ht="19.5" thickTop="1" thickBot="1" x14ac:dyDescent="0.4">
      <c r="B11" s="38" t="s">
        <v>49</v>
      </c>
      <c r="C11" s="38" t="s">
        <v>61</v>
      </c>
      <c r="D11" s="39" t="s">
        <v>53</v>
      </c>
      <c r="E11" s="40">
        <v>7.5</v>
      </c>
      <c r="F11" s="40">
        <v>4</v>
      </c>
      <c r="G11" s="41">
        <v>6.9</v>
      </c>
      <c r="H11" s="42"/>
      <c r="I11" s="43"/>
      <c r="K11" s="44"/>
    </row>
    <row r="12" spans="2:11" ht="19.5" thickTop="1" thickBot="1" x14ac:dyDescent="0.4">
      <c r="B12" s="45" t="s">
        <v>49</v>
      </c>
      <c r="C12" s="45" t="s">
        <v>62</v>
      </c>
      <c r="D12" s="46" t="s">
        <v>63</v>
      </c>
      <c r="E12" s="47">
        <v>390</v>
      </c>
      <c r="F12" s="47">
        <v>189</v>
      </c>
      <c r="G12" s="47">
        <v>179</v>
      </c>
      <c r="H12" s="42"/>
      <c r="I12" s="43"/>
      <c r="K12" s="44"/>
    </row>
    <row r="13" spans="2:11" ht="19.5" thickTop="1" thickBot="1" x14ac:dyDescent="0.4">
      <c r="B13" s="38" t="s">
        <v>49</v>
      </c>
      <c r="C13" s="38" t="s">
        <v>66</v>
      </c>
      <c r="D13" s="39" t="s">
        <v>53</v>
      </c>
      <c r="E13" s="40">
        <v>10</v>
      </c>
      <c r="F13" s="41">
        <v>8.1999999999999993</v>
      </c>
      <c r="G13" s="41">
        <v>6.1</v>
      </c>
      <c r="H13" s="42"/>
      <c r="I13" s="43"/>
      <c r="K13" s="44"/>
    </row>
    <row r="14" spans="2:11" ht="19.5" thickTop="1" thickBot="1" x14ac:dyDescent="0.4">
      <c r="B14" s="45" t="s">
        <v>49</v>
      </c>
      <c r="C14" s="45" t="s">
        <v>168</v>
      </c>
      <c r="D14" s="46" t="s">
        <v>53</v>
      </c>
      <c r="E14" s="48">
        <v>7.99</v>
      </c>
      <c r="F14" s="48">
        <v>8.6</v>
      </c>
      <c r="G14" s="48">
        <v>7.99</v>
      </c>
      <c r="H14" s="42"/>
      <c r="I14" s="43"/>
      <c r="K14" s="44"/>
    </row>
    <row r="15" spans="2:11" ht="19.5" thickTop="1" thickBot="1" x14ac:dyDescent="0.4">
      <c r="B15" s="38" t="s">
        <v>49</v>
      </c>
      <c r="C15" s="38" t="s">
        <v>67</v>
      </c>
      <c r="D15" s="39" t="s">
        <v>53</v>
      </c>
      <c r="E15" s="40">
        <v>15.99</v>
      </c>
      <c r="F15" s="41">
        <v>8</v>
      </c>
      <c r="G15" s="41">
        <v>0</v>
      </c>
      <c r="H15" s="42"/>
      <c r="I15" s="43"/>
      <c r="K15" s="44"/>
    </row>
    <row r="16" spans="2:11" ht="19.5" thickTop="1" thickBot="1" x14ac:dyDescent="0.4">
      <c r="B16" s="45" t="s">
        <v>49</v>
      </c>
      <c r="C16" s="45" t="s">
        <v>68</v>
      </c>
      <c r="D16" s="46" t="s">
        <v>53</v>
      </c>
      <c r="E16" s="48">
        <v>9.9</v>
      </c>
      <c r="F16" s="48">
        <v>8.9</v>
      </c>
      <c r="G16" s="48">
        <v>7.9</v>
      </c>
      <c r="H16" s="42"/>
      <c r="I16" s="43"/>
      <c r="K16" s="44"/>
    </row>
    <row r="17" spans="2:11" ht="19.5" thickTop="1" thickBot="1" x14ac:dyDescent="0.4">
      <c r="B17" s="38" t="s">
        <v>49</v>
      </c>
      <c r="C17" s="38" t="s">
        <v>69</v>
      </c>
      <c r="D17" s="39" t="s">
        <v>53</v>
      </c>
      <c r="E17" s="40">
        <v>10</v>
      </c>
      <c r="F17" s="41">
        <v>6</v>
      </c>
      <c r="G17" s="41">
        <v>6.9</v>
      </c>
      <c r="H17" s="42"/>
      <c r="I17" s="43"/>
      <c r="K17" s="44"/>
    </row>
    <row r="18" spans="2:11" ht="19.5" thickTop="1" thickBot="1" x14ac:dyDescent="0.4">
      <c r="B18" s="45" t="s">
        <v>49</v>
      </c>
      <c r="C18" s="45" t="s">
        <v>72</v>
      </c>
      <c r="D18" s="46" t="s">
        <v>53</v>
      </c>
      <c r="E18" s="48">
        <v>9</v>
      </c>
      <c r="F18" s="48">
        <v>6.9</v>
      </c>
      <c r="G18" s="48">
        <v>0</v>
      </c>
      <c r="H18" s="42"/>
      <c r="I18" s="43"/>
      <c r="K18" s="44"/>
    </row>
    <row r="19" spans="2:11" ht="19.5" thickTop="1" thickBot="1" x14ac:dyDescent="0.4">
      <c r="B19" s="38" t="s">
        <v>49</v>
      </c>
      <c r="C19" s="38" t="s">
        <v>73</v>
      </c>
      <c r="D19" s="39" t="s">
        <v>53</v>
      </c>
      <c r="E19" s="40">
        <v>10</v>
      </c>
      <c r="F19" s="41">
        <v>7.5</v>
      </c>
      <c r="G19" s="41">
        <v>5.5</v>
      </c>
      <c r="H19" s="42"/>
      <c r="I19" s="43"/>
      <c r="K19" s="44"/>
    </row>
    <row r="20" spans="2:11" ht="19.5" thickTop="1" thickBot="1" x14ac:dyDescent="0.4">
      <c r="B20" s="45" t="s">
        <v>49</v>
      </c>
      <c r="C20" s="45" t="s">
        <v>169</v>
      </c>
      <c r="D20" s="46" t="s">
        <v>53</v>
      </c>
      <c r="E20" s="47">
        <v>0</v>
      </c>
      <c r="F20" s="47">
        <v>0</v>
      </c>
      <c r="G20" s="48">
        <v>7.5</v>
      </c>
      <c r="H20" s="42"/>
      <c r="I20" s="43"/>
      <c r="K20" s="44"/>
    </row>
    <row r="21" spans="2:11" ht="19.5" thickTop="1" thickBot="1" x14ac:dyDescent="0.4">
      <c r="B21" s="38" t="s">
        <v>49</v>
      </c>
      <c r="C21" s="38" t="s">
        <v>82</v>
      </c>
      <c r="D21" s="39" t="s">
        <v>83</v>
      </c>
      <c r="E21" s="40">
        <v>29</v>
      </c>
      <c r="F21" s="40">
        <v>15.99</v>
      </c>
      <c r="G21" s="40">
        <v>28.9</v>
      </c>
      <c r="H21" s="42"/>
      <c r="I21" s="43"/>
      <c r="K21" s="49" t="s">
        <v>263</v>
      </c>
    </row>
    <row r="22" spans="2:11" ht="19.5" thickTop="1" thickBot="1" x14ac:dyDescent="0.4">
      <c r="B22" s="45" t="s">
        <v>49</v>
      </c>
      <c r="C22" s="45" t="s">
        <v>84</v>
      </c>
      <c r="D22" s="46" t="s">
        <v>53</v>
      </c>
      <c r="E22" s="48">
        <v>7.99</v>
      </c>
      <c r="F22" s="48">
        <v>7.99</v>
      </c>
      <c r="G22" s="48">
        <v>7.5</v>
      </c>
      <c r="H22" s="42"/>
      <c r="I22" s="43"/>
      <c r="K22" s="44"/>
    </row>
    <row r="23" spans="2:11" ht="19.5" thickTop="1" thickBot="1" x14ac:dyDescent="0.4">
      <c r="B23" s="38" t="s">
        <v>49</v>
      </c>
      <c r="C23" s="38" t="s">
        <v>170</v>
      </c>
      <c r="D23" s="39" t="s">
        <v>86</v>
      </c>
      <c r="E23" s="40">
        <v>39</v>
      </c>
      <c r="F23" s="40">
        <v>20</v>
      </c>
      <c r="G23" s="40">
        <v>30</v>
      </c>
      <c r="H23" s="42"/>
      <c r="I23" s="43"/>
      <c r="K23" s="44"/>
    </row>
    <row r="24" spans="2:11" ht="19.5" thickTop="1" thickBot="1" x14ac:dyDescent="0.4">
      <c r="B24" s="45" t="s">
        <v>49</v>
      </c>
      <c r="C24" s="45" t="s">
        <v>87</v>
      </c>
      <c r="D24" s="46" t="s">
        <v>88</v>
      </c>
      <c r="E24" s="47"/>
      <c r="F24" s="47"/>
      <c r="G24" s="47">
        <v>699</v>
      </c>
      <c r="H24" s="42"/>
      <c r="I24" s="43"/>
      <c r="K24" s="44"/>
    </row>
    <row r="25" spans="2:11" ht="19.5" thickTop="1" thickBot="1" x14ac:dyDescent="0.4">
      <c r="B25" s="38" t="s">
        <v>49</v>
      </c>
      <c r="C25" s="38" t="s">
        <v>89</v>
      </c>
      <c r="D25" s="39" t="s">
        <v>53</v>
      </c>
      <c r="E25" s="40">
        <v>14.9</v>
      </c>
      <c r="F25" s="40">
        <v>6.9</v>
      </c>
      <c r="G25" s="41">
        <v>6.9</v>
      </c>
      <c r="H25" s="42"/>
      <c r="I25" s="43"/>
      <c r="K25" s="44"/>
    </row>
    <row r="26" spans="2:11" ht="19.5" thickTop="1" thickBot="1" x14ac:dyDescent="0.4">
      <c r="B26" s="45" t="s">
        <v>49</v>
      </c>
      <c r="C26" s="45" t="s">
        <v>91</v>
      </c>
      <c r="D26" s="46" t="s">
        <v>53</v>
      </c>
      <c r="E26" s="47">
        <v>9.5</v>
      </c>
      <c r="F26" s="47">
        <v>7.5</v>
      </c>
      <c r="G26" s="48">
        <v>7.5</v>
      </c>
      <c r="H26" s="42"/>
      <c r="I26" s="43"/>
      <c r="K26" s="44"/>
    </row>
    <row r="27" spans="2:11" ht="19.5" thickTop="1" thickBot="1" x14ac:dyDescent="0.4">
      <c r="B27" s="38" t="s">
        <v>49</v>
      </c>
      <c r="C27" s="38" t="s">
        <v>171</v>
      </c>
      <c r="D27" s="39" t="s">
        <v>99</v>
      </c>
      <c r="E27" s="40">
        <v>0</v>
      </c>
      <c r="F27" s="40">
        <v>0</v>
      </c>
      <c r="G27" s="41">
        <v>0</v>
      </c>
      <c r="H27" s="42"/>
      <c r="I27" s="43"/>
      <c r="K27" s="44"/>
    </row>
    <row r="28" spans="2:11" ht="19.5" thickTop="1" thickBot="1" x14ac:dyDescent="0.4">
      <c r="B28" s="45" t="s">
        <v>49</v>
      </c>
      <c r="C28" s="45" t="s">
        <v>96</v>
      </c>
      <c r="D28" s="46" t="s">
        <v>97</v>
      </c>
      <c r="E28" s="48">
        <v>6</v>
      </c>
      <c r="F28" s="48">
        <v>5.99</v>
      </c>
      <c r="G28" s="48">
        <v>5.99</v>
      </c>
      <c r="H28" s="42"/>
      <c r="I28" s="43"/>
      <c r="K28" s="23" t="s">
        <v>260</v>
      </c>
    </row>
    <row r="29" spans="2:11" ht="19.5" thickTop="1" thickBot="1" x14ac:dyDescent="0.4">
      <c r="B29" s="38" t="s">
        <v>100</v>
      </c>
      <c r="C29" s="38" t="s">
        <v>1</v>
      </c>
      <c r="D29" s="39" t="s">
        <v>101</v>
      </c>
      <c r="E29" s="50">
        <v>7999</v>
      </c>
      <c r="F29" s="50">
        <v>1500</v>
      </c>
      <c r="G29" s="50">
        <v>2000</v>
      </c>
      <c r="H29" s="51"/>
      <c r="I29" s="52"/>
      <c r="K29" s="23"/>
    </row>
    <row r="30" spans="2:11" ht="19.5" thickTop="1" thickBot="1" x14ac:dyDescent="0.4">
      <c r="B30" s="45" t="s">
        <v>100</v>
      </c>
      <c r="C30" s="45" t="s">
        <v>3</v>
      </c>
      <c r="D30" s="46" t="s">
        <v>107</v>
      </c>
      <c r="E30" s="47">
        <v>69</v>
      </c>
      <c r="F30" s="47">
        <v>12.5</v>
      </c>
      <c r="G30" s="48">
        <v>15</v>
      </c>
      <c r="H30" s="42"/>
      <c r="I30" s="43"/>
      <c r="K30" s="23"/>
    </row>
    <row r="31" spans="2:11" ht="19.5" thickTop="1" thickBot="1" x14ac:dyDescent="0.4">
      <c r="B31" s="38" t="s">
        <v>100</v>
      </c>
      <c r="C31" s="38" t="s">
        <v>8</v>
      </c>
      <c r="D31" s="39" t="s">
        <v>172</v>
      </c>
      <c r="E31" s="40">
        <v>0</v>
      </c>
      <c r="F31" s="40">
        <v>0</v>
      </c>
      <c r="G31" s="41">
        <v>1.5</v>
      </c>
      <c r="H31" s="42"/>
      <c r="I31" s="43"/>
      <c r="K31" s="23"/>
    </row>
    <row r="32" spans="2:11" ht="19.5" thickTop="1" thickBot="1" x14ac:dyDescent="0.4">
      <c r="B32" s="45" t="s">
        <v>100</v>
      </c>
      <c r="C32" s="45" t="s">
        <v>12</v>
      </c>
      <c r="D32" s="46" t="s">
        <v>53</v>
      </c>
      <c r="E32" s="48">
        <v>9.9</v>
      </c>
      <c r="F32" s="48">
        <f>2*3.5</f>
        <v>7</v>
      </c>
      <c r="G32" s="48">
        <v>0</v>
      </c>
      <c r="H32" s="42"/>
      <c r="I32" s="43"/>
      <c r="K32" s="23" t="s">
        <v>259</v>
      </c>
    </row>
    <row r="33" spans="2:11" ht="19.5" thickTop="1" thickBot="1" x14ac:dyDescent="0.4">
      <c r="B33" s="38" t="s">
        <v>132</v>
      </c>
      <c r="C33" s="38" t="s">
        <v>135</v>
      </c>
      <c r="D33" s="39" t="s">
        <v>136</v>
      </c>
      <c r="E33" s="40">
        <v>39</v>
      </c>
      <c r="F33" s="40">
        <v>19</v>
      </c>
      <c r="G33" s="41">
        <v>15.9</v>
      </c>
      <c r="H33" s="42">
        <v>0</v>
      </c>
      <c r="I33" s="43">
        <v>0</v>
      </c>
      <c r="K33" s="23"/>
    </row>
    <row r="34" spans="2:11" ht="19.5" thickTop="1" thickBot="1" x14ac:dyDescent="0.4">
      <c r="B34" s="45" t="s">
        <v>132</v>
      </c>
      <c r="C34" s="45" t="s">
        <v>137</v>
      </c>
      <c r="D34" s="46" t="s">
        <v>138</v>
      </c>
      <c r="E34" s="47">
        <v>0</v>
      </c>
      <c r="F34" s="47">
        <f>6.495*2</f>
        <v>12.99</v>
      </c>
      <c r="G34" s="48">
        <v>0</v>
      </c>
      <c r="H34" s="53">
        <v>0</v>
      </c>
      <c r="I34" s="54">
        <v>0</v>
      </c>
      <c r="K34" s="23"/>
    </row>
    <row r="35" spans="2:11" ht="33" customHeight="1" thickTop="1" thickBot="1" x14ac:dyDescent="0.4">
      <c r="B35" s="38" t="s">
        <v>141</v>
      </c>
      <c r="C35" s="38" t="s">
        <v>144</v>
      </c>
      <c r="D35" s="39" t="s">
        <v>145</v>
      </c>
      <c r="E35" s="40">
        <f>8.99*1.13</f>
        <v>10.1587</v>
      </c>
      <c r="F35" s="40">
        <f>12.99*1.13</f>
        <v>14.678699999999999</v>
      </c>
      <c r="G35" s="40">
        <f>8.99*1.13</f>
        <v>10.1587</v>
      </c>
      <c r="H35" s="42"/>
      <c r="I35" s="43"/>
      <c r="K35" s="23" t="s">
        <v>265</v>
      </c>
    </row>
    <row r="36" spans="2:11" ht="19.5" thickTop="1" thickBot="1" x14ac:dyDescent="0.4">
      <c r="B36" s="45" t="s">
        <v>141</v>
      </c>
      <c r="C36" s="45" t="s">
        <v>146</v>
      </c>
      <c r="D36" s="46" t="s">
        <v>147</v>
      </c>
      <c r="E36" s="47">
        <v>0</v>
      </c>
      <c r="F36" s="47">
        <v>0</v>
      </c>
      <c r="G36" s="55">
        <v>25000</v>
      </c>
      <c r="H36" s="53">
        <v>0</v>
      </c>
      <c r="I36" s="54">
        <v>0</v>
      </c>
      <c r="K36" s="44"/>
    </row>
    <row r="37" spans="2:11" ht="19.5" thickTop="1" thickBot="1" x14ac:dyDescent="0.4">
      <c r="B37" s="38" t="s">
        <v>141</v>
      </c>
      <c r="C37" s="38" t="s">
        <v>148</v>
      </c>
      <c r="D37" s="39" t="s">
        <v>149</v>
      </c>
      <c r="E37" s="40">
        <v>0</v>
      </c>
      <c r="F37" s="40">
        <v>0</v>
      </c>
      <c r="G37" s="50">
        <v>3900</v>
      </c>
      <c r="H37" s="42"/>
      <c r="I37" s="43"/>
      <c r="K37" s="44"/>
    </row>
    <row r="38" spans="2:11" ht="19.5" thickTop="1" thickBot="1" x14ac:dyDescent="0.4">
      <c r="B38" s="45" t="s">
        <v>141</v>
      </c>
      <c r="C38" s="45" t="s">
        <v>173</v>
      </c>
      <c r="D38" s="46" t="s">
        <v>153</v>
      </c>
      <c r="E38" s="47">
        <v>650</v>
      </c>
      <c r="F38" s="47">
        <v>600</v>
      </c>
      <c r="G38" s="47">
        <v>450</v>
      </c>
      <c r="H38" s="53"/>
      <c r="I38" s="54"/>
      <c r="K38" s="44"/>
    </row>
    <row r="39" spans="2:11" ht="19.5" thickTop="1" thickBot="1" x14ac:dyDescent="0.4">
      <c r="B39" s="38" t="s">
        <v>141</v>
      </c>
      <c r="C39" s="38" t="s">
        <v>154</v>
      </c>
      <c r="D39" s="39" t="s">
        <v>155</v>
      </c>
      <c r="E39" s="40">
        <v>0</v>
      </c>
      <c r="F39" s="40">
        <v>0</v>
      </c>
      <c r="G39" s="40">
        <v>10</v>
      </c>
      <c r="H39" s="42">
        <v>0</v>
      </c>
      <c r="I39" s="43">
        <v>0</v>
      </c>
      <c r="K39" s="44"/>
    </row>
    <row r="40" spans="2:11" ht="19.5" thickTop="1" thickBot="1" x14ac:dyDescent="0.4">
      <c r="B40" s="45" t="s">
        <v>141</v>
      </c>
      <c r="C40" s="45" t="s">
        <v>157</v>
      </c>
      <c r="D40" s="46" t="s">
        <v>158</v>
      </c>
      <c r="E40" s="47">
        <v>125</v>
      </c>
      <c r="F40" s="47">
        <v>57</v>
      </c>
      <c r="G40" s="47">
        <v>85</v>
      </c>
      <c r="H40" s="53"/>
      <c r="I40" s="54"/>
      <c r="K40" s="44"/>
    </row>
    <row r="41" spans="2:11" ht="19.5" thickTop="1" thickBot="1" x14ac:dyDescent="0.4">
      <c r="B41" s="38" t="s">
        <v>141</v>
      </c>
      <c r="C41" s="38" t="s">
        <v>174</v>
      </c>
      <c r="D41" s="39" t="s">
        <v>175</v>
      </c>
      <c r="E41" s="40">
        <v>0</v>
      </c>
      <c r="F41" s="40">
        <v>0</v>
      </c>
      <c r="G41" s="40">
        <v>200</v>
      </c>
      <c r="H41" s="42"/>
      <c r="I41" s="43"/>
      <c r="K41" s="44"/>
    </row>
    <row r="42" spans="2:11" ht="19.5" thickTop="1" thickBot="1" x14ac:dyDescent="0.4">
      <c r="B42" s="45" t="s">
        <v>141</v>
      </c>
      <c r="C42" s="45" t="s">
        <v>176</v>
      </c>
      <c r="D42" s="46" t="s">
        <v>177</v>
      </c>
      <c r="E42" s="47">
        <v>0</v>
      </c>
      <c r="F42" s="47">
        <v>0</v>
      </c>
      <c r="G42" s="55">
        <v>30000</v>
      </c>
      <c r="H42" s="53"/>
      <c r="I42" s="54"/>
      <c r="K42" s="44"/>
    </row>
    <row r="43" spans="2:11" ht="19.5" thickTop="1" thickBot="1" x14ac:dyDescent="0.4">
      <c r="B43" s="38" t="s">
        <v>141</v>
      </c>
      <c r="C43" s="38" t="s">
        <v>178</v>
      </c>
      <c r="D43" s="39" t="s">
        <v>179</v>
      </c>
      <c r="E43" s="40">
        <v>0</v>
      </c>
      <c r="F43" s="40">
        <v>0</v>
      </c>
      <c r="G43" s="40">
        <v>19.899999999999999</v>
      </c>
      <c r="H43" s="42">
        <v>0</v>
      </c>
      <c r="I43" s="43">
        <v>0</v>
      </c>
      <c r="K43" s="44"/>
    </row>
    <row r="44" spans="2:11" ht="19.5" thickTop="1" thickBot="1" x14ac:dyDescent="0.4">
      <c r="B44" s="45" t="s">
        <v>141</v>
      </c>
      <c r="C44" s="45" t="s">
        <v>180</v>
      </c>
      <c r="D44" s="46" t="s">
        <v>181</v>
      </c>
      <c r="E44" s="47">
        <v>0</v>
      </c>
      <c r="F44" s="47">
        <v>0</v>
      </c>
      <c r="G44" s="47">
        <v>50</v>
      </c>
      <c r="H44" s="53"/>
      <c r="I44" s="54"/>
      <c r="K44" s="44"/>
    </row>
  </sheetData>
  <sheetProtection algorithmName="SHA-512" hashValue="XKIQvXKyLZj4w+/22h3y2GjoYO3N5S2bmRIxfe0uoIGxNa2nFTLjsLvqzRg4tiGe4f72Ph8yvO9cdahBXNLe/g==" saltValue="bL/Af6tiLWoHcUdSRero9w==" spinCount="100000" sheet="1" objects="1" scenarios="1"/>
  <mergeCells count="3">
    <mergeCell ref="B4:C4"/>
    <mergeCell ref="G5:G6"/>
    <mergeCell ref="K5:K6"/>
  </mergeCells>
  <pageMargins left="0.7" right="0.7" top="0.75" bottom="0.75" header="0.3" footer="0.3"/>
  <pageSetup orientation="portrait" horizontalDpi="1200" verticalDpi="1200" r:id="rId1"/>
  <ignoredErrors>
    <ignoredError sqref="F34 E35 G35 F32" unlockedFormula="1"/>
    <ignoredError sqref="F35" formula="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07FD-F4D0-496E-808E-975060175104}">
  <sheetPr>
    <tabColor theme="9"/>
  </sheetPr>
  <dimension ref="B2:G25"/>
  <sheetViews>
    <sheetView showGridLines="0" zoomScale="85" zoomScaleNormal="85" workbookViewId="0">
      <pane xSplit="4" ySplit="6" topLeftCell="E7" activePane="bottomRight" state="frozen"/>
      <selection pane="topRight" activeCell="E17" sqref="E17"/>
      <selection pane="bottomLeft" activeCell="E17" sqref="E17"/>
      <selection pane="bottomRight" activeCell="E19" sqref="E19"/>
    </sheetView>
  </sheetViews>
  <sheetFormatPr defaultColWidth="9.140625" defaultRowHeight="18" x14ac:dyDescent="0.35"/>
  <cols>
    <col min="1" max="1" width="9.140625" style="2"/>
    <col min="2" max="2" width="38.85546875" style="2" customWidth="1"/>
    <col min="3" max="3" width="50.28515625" style="2" customWidth="1"/>
    <col min="4" max="4" width="10.28515625" style="2" customWidth="1"/>
    <col min="5" max="5" width="26" style="2" customWidth="1"/>
    <col min="6" max="6" width="2.7109375" style="2" customWidth="1"/>
    <col min="7" max="7" width="62.28515625" style="2" customWidth="1"/>
    <col min="8" max="16384" width="9.140625" style="2"/>
  </cols>
  <sheetData>
    <row r="2" spans="2:7" x14ac:dyDescent="0.35">
      <c r="B2" s="4" t="s">
        <v>21</v>
      </c>
    </row>
    <row r="3" spans="2:7" x14ac:dyDescent="0.35">
      <c r="B3" s="5"/>
    </row>
    <row r="4" spans="2:7" s="9" customFormat="1" ht="42.75" customHeight="1" x14ac:dyDescent="0.45">
      <c r="B4" s="95" t="s">
        <v>266</v>
      </c>
      <c r="C4" s="95"/>
    </row>
    <row r="5" spans="2:7" ht="31.5" customHeight="1" thickBot="1" x14ac:dyDescent="0.5">
      <c r="B5" s="12"/>
      <c r="E5" s="9"/>
      <c r="G5" s="9"/>
    </row>
    <row r="6" spans="2:7" s="18" customFormat="1" ht="19.5" thickTop="1" thickBot="1" x14ac:dyDescent="0.3">
      <c r="B6" s="16" t="s">
        <v>36</v>
      </c>
      <c r="C6" s="16" t="s">
        <v>0</v>
      </c>
      <c r="D6" s="16" t="s">
        <v>37</v>
      </c>
      <c r="E6" s="16" t="s">
        <v>182</v>
      </c>
      <c r="G6" s="17" t="s">
        <v>35</v>
      </c>
    </row>
    <row r="7" spans="2:7" ht="19.5" thickTop="1" thickBot="1" x14ac:dyDescent="0.4">
      <c r="B7" s="45" t="s">
        <v>49</v>
      </c>
      <c r="C7" s="45" t="s">
        <v>62</v>
      </c>
      <c r="D7" s="46" t="s">
        <v>63</v>
      </c>
      <c r="E7" s="53">
        <v>145</v>
      </c>
      <c r="G7" s="56"/>
    </row>
    <row r="8" spans="2:7" ht="19.5" thickTop="1" thickBot="1" x14ac:dyDescent="0.4">
      <c r="B8" s="38" t="s">
        <v>49</v>
      </c>
      <c r="C8" s="38" t="s">
        <v>66</v>
      </c>
      <c r="D8" s="39" t="s">
        <v>53</v>
      </c>
      <c r="E8" s="57">
        <v>4.99</v>
      </c>
      <c r="G8" s="56"/>
    </row>
    <row r="9" spans="2:7" ht="19.5" thickTop="1" thickBot="1" x14ac:dyDescent="0.4">
      <c r="B9" s="45" t="s">
        <v>49</v>
      </c>
      <c r="C9" s="45" t="s">
        <v>168</v>
      </c>
      <c r="D9" s="46" t="s">
        <v>53</v>
      </c>
      <c r="E9" s="58">
        <v>5.95</v>
      </c>
      <c r="G9" s="56"/>
    </row>
    <row r="10" spans="2:7" ht="19.5" thickTop="1" thickBot="1" x14ac:dyDescent="0.4">
      <c r="B10" s="38" t="s">
        <v>49</v>
      </c>
      <c r="C10" s="38" t="s">
        <v>69</v>
      </c>
      <c r="D10" s="39" t="s">
        <v>53</v>
      </c>
      <c r="E10" s="57">
        <v>5.5</v>
      </c>
      <c r="G10" s="56"/>
    </row>
    <row r="11" spans="2:7" ht="19.5" thickTop="1" thickBot="1" x14ac:dyDescent="0.4">
      <c r="B11" s="45" t="s">
        <v>49</v>
      </c>
      <c r="C11" s="45" t="s">
        <v>70</v>
      </c>
      <c r="D11" s="46" t="s">
        <v>71</v>
      </c>
      <c r="E11" s="59">
        <v>1900</v>
      </c>
      <c r="G11" s="56"/>
    </row>
    <row r="12" spans="2:7" ht="19.5" thickTop="1" thickBot="1" x14ac:dyDescent="0.4">
      <c r="B12" s="38" t="s">
        <v>49</v>
      </c>
      <c r="C12" s="38" t="s">
        <v>183</v>
      </c>
      <c r="D12" s="39" t="s">
        <v>184</v>
      </c>
      <c r="E12" s="42">
        <v>917</v>
      </c>
      <c r="G12" s="60"/>
    </row>
    <row r="13" spans="2:7" ht="19.5" thickTop="1" thickBot="1" x14ac:dyDescent="0.4">
      <c r="B13" s="45" t="s">
        <v>49</v>
      </c>
      <c r="C13" s="45" t="s">
        <v>73</v>
      </c>
      <c r="D13" s="46" t="s">
        <v>53</v>
      </c>
      <c r="E13" s="58">
        <v>5.99</v>
      </c>
      <c r="G13" s="56"/>
    </row>
    <row r="14" spans="2:7" ht="19.5" thickTop="1" thickBot="1" x14ac:dyDescent="0.4">
      <c r="B14" s="38" t="s">
        <v>49</v>
      </c>
      <c r="C14" s="38" t="s">
        <v>82</v>
      </c>
      <c r="D14" s="39" t="s">
        <v>83</v>
      </c>
      <c r="E14" s="42">
        <v>17</v>
      </c>
      <c r="G14" s="56"/>
    </row>
    <row r="15" spans="2:7" ht="19.5" thickTop="1" thickBot="1" x14ac:dyDescent="0.4">
      <c r="B15" s="45" t="s">
        <v>49</v>
      </c>
      <c r="C15" s="45" t="s">
        <v>89</v>
      </c>
      <c r="D15" s="46" t="s">
        <v>53</v>
      </c>
      <c r="E15" s="58">
        <v>4.5</v>
      </c>
      <c r="G15" s="56"/>
    </row>
    <row r="16" spans="2:7" ht="19.5" thickTop="1" thickBot="1" x14ac:dyDescent="0.4">
      <c r="B16" s="38" t="s">
        <v>49</v>
      </c>
      <c r="C16" s="38" t="s">
        <v>92</v>
      </c>
      <c r="D16" s="39" t="s">
        <v>93</v>
      </c>
      <c r="E16" s="42">
        <v>40.748297253706788</v>
      </c>
      <c r="G16" s="56"/>
    </row>
    <row r="17" spans="2:7" ht="19.5" thickTop="1" thickBot="1" x14ac:dyDescent="0.4">
      <c r="B17" s="45" t="s">
        <v>49</v>
      </c>
      <c r="C17" s="45" t="s">
        <v>94</v>
      </c>
      <c r="D17" s="46" t="s">
        <v>95</v>
      </c>
      <c r="E17" s="58">
        <v>8.9</v>
      </c>
      <c r="G17" s="56"/>
    </row>
    <row r="18" spans="2:7" ht="19.5" thickTop="1" thickBot="1" x14ac:dyDescent="0.4">
      <c r="B18" s="38" t="s">
        <v>49</v>
      </c>
      <c r="C18" s="38" t="s">
        <v>96</v>
      </c>
      <c r="D18" s="39" t="s">
        <v>97</v>
      </c>
      <c r="E18" s="57">
        <v>6.5</v>
      </c>
      <c r="G18" s="56"/>
    </row>
    <row r="19" spans="2:7" ht="19.5" thickTop="1" thickBot="1" x14ac:dyDescent="0.4">
      <c r="B19" s="45" t="s">
        <v>100</v>
      </c>
      <c r="C19" s="45" t="s">
        <v>20</v>
      </c>
      <c r="D19" s="46" t="s">
        <v>189</v>
      </c>
      <c r="E19" s="53">
        <v>250</v>
      </c>
      <c r="G19" s="56"/>
    </row>
    <row r="20" spans="2:7" ht="19.5" thickTop="1" thickBot="1" x14ac:dyDescent="0.4">
      <c r="B20" s="38" t="s">
        <v>100</v>
      </c>
      <c r="C20" s="38" t="s">
        <v>11</v>
      </c>
      <c r="D20" s="39" t="s">
        <v>185</v>
      </c>
      <c r="E20" s="42">
        <v>150</v>
      </c>
      <c r="G20" s="56"/>
    </row>
    <row r="21" spans="2:7" ht="19.5" thickTop="1" thickBot="1" x14ac:dyDescent="0.4">
      <c r="B21" s="45" t="s">
        <v>100</v>
      </c>
      <c r="C21" s="45" t="s">
        <v>17</v>
      </c>
      <c r="D21" s="46" t="s">
        <v>186</v>
      </c>
      <c r="E21" s="53">
        <v>180</v>
      </c>
      <c r="G21" s="56"/>
    </row>
    <row r="22" spans="2:7" ht="19.5" thickTop="1" thickBot="1" x14ac:dyDescent="0.4">
      <c r="B22" s="38" t="s">
        <v>100</v>
      </c>
      <c r="C22" s="38" t="s">
        <v>15</v>
      </c>
      <c r="D22" s="39" t="s">
        <v>187</v>
      </c>
      <c r="E22" s="42">
        <v>29</v>
      </c>
      <c r="G22" s="56"/>
    </row>
    <row r="23" spans="2:7" ht="19.5" thickTop="1" thickBot="1" x14ac:dyDescent="0.4">
      <c r="B23" s="45" t="s">
        <v>100</v>
      </c>
      <c r="C23" s="45" t="s">
        <v>19</v>
      </c>
      <c r="D23" s="46" t="s">
        <v>188</v>
      </c>
      <c r="E23" s="53">
        <v>200</v>
      </c>
      <c r="G23" s="56"/>
    </row>
    <row r="24" spans="2:7" ht="19.5" thickTop="1" thickBot="1" x14ac:dyDescent="0.4">
      <c r="B24" s="38" t="s">
        <v>141</v>
      </c>
      <c r="C24" s="38" t="s">
        <v>159</v>
      </c>
      <c r="D24" s="39" t="s">
        <v>160</v>
      </c>
      <c r="E24" s="57">
        <v>60</v>
      </c>
      <c r="G24" s="56"/>
    </row>
    <row r="25" spans="2:7" ht="19.5" thickTop="1" thickBot="1" x14ac:dyDescent="0.4">
      <c r="B25" s="45" t="s">
        <v>141</v>
      </c>
      <c r="C25" s="45" t="s">
        <v>152</v>
      </c>
      <c r="D25" s="46" t="s">
        <v>153</v>
      </c>
      <c r="E25" s="53">
        <v>280</v>
      </c>
      <c r="G25" s="56"/>
    </row>
  </sheetData>
  <sheetProtection algorithmName="SHA-512" hashValue="f1Pc0BL0d2nkAK2NiMkaWCOUpYAdxNtneiQwRyi9/YfySVJGp2TecuoFrRzkvVq3z+kQhWnNNkF6LH7kjQw2wg==" saltValue="TmC6Q27BPLVi4jgRrQZZzQ==" spinCount="100000" sheet="1" objects="1" scenarios="1"/>
  <mergeCells count="1">
    <mergeCell ref="B4:C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41A9-5E25-4C3C-8BA0-0C4DE59D8DCC}">
  <sheetPr>
    <tabColor rgb="FF00B050"/>
  </sheetPr>
  <dimension ref="A2:G29"/>
  <sheetViews>
    <sheetView showGridLines="0" zoomScale="85" zoomScaleNormal="85" workbookViewId="0">
      <pane xSplit="4" ySplit="6" topLeftCell="E7" activePane="bottomRight" state="frozen"/>
      <selection pane="topRight" activeCell="E17" sqref="E17"/>
      <selection pane="bottomLeft" activeCell="E17" sqref="E17"/>
      <selection pane="bottomRight" activeCell="E20" sqref="E20"/>
    </sheetView>
  </sheetViews>
  <sheetFormatPr defaultColWidth="9.140625" defaultRowHeight="18" x14ac:dyDescent="0.35"/>
  <cols>
    <col min="1" max="1" width="8.85546875" customWidth="1"/>
    <col min="2" max="2" width="38.85546875" style="2" customWidth="1"/>
    <col min="3" max="3" width="50.28515625" style="2" customWidth="1"/>
    <col min="4" max="4" width="10.28515625" style="2" customWidth="1"/>
    <col min="5" max="5" width="26" style="2" customWidth="1"/>
    <col min="6" max="6" width="2.7109375" style="2" customWidth="1"/>
    <col min="7" max="7" width="47.5703125" style="2" bestFit="1" customWidth="1"/>
    <col min="8" max="16384" width="9.140625" style="2"/>
  </cols>
  <sheetData>
    <row r="2" spans="1:7" x14ac:dyDescent="0.35">
      <c r="B2" s="4" t="s">
        <v>258</v>
      </c>
    </row>
    <row r="3" spans="1:7" x14ac:dyDescent="0.35">
      <c r="B3" s="5"/>
    </row>
    <row r="4" spans="1:7" s="9" customFormat="1" ht="54.75" customHeight="1" x14ac:dyDescent="0.45">
      <c r="B4" s="95" t="s">
        <v>261</v>
      </c>
      <c r="C4" s="95"/>
    </row>
    <row r="5" spans="1:7" ht="31.5" customHeight="1" thickBot="1" x14ac:dyDescent="0.5">
      <c r="A5" s="2"/>
      <c r="B5" s="12"/>
      <c r="E5" s="9"/>
      <c r="G5" s="9"/>
    </row>
    <row r="6" spans="1:7" s="18" customFormat="1" ht="19.5" thickTop="1" thickBot="1" x14ac:dyDescent="0.3">
      <c r="B6" s="16" t="s">
        <v>36</v>
      </c>
      <c r="C6" s="16" t="s">
        <v>0</v>
      </c>
      <c r="D6" s="16" t="s">
        <v>37</v>
      </c>
      <c r="E6" s="16" t="s">
        <v>182</v>
      </c>
      <c r="G6" s="17" t="s">
        <v>35</v>
      </c>
    </row>
    <row r="7" spans="1:7" ht="19.5" thickTop="1" thickBot="1" x14ac:dyDescent="0.4">
      <c r="A7" s="2"/>
      <c r="B7" s="38" t="s">
        <v>141</v>
      </c>
      <c r="C7" s="38" t="s">
        <v>190</v>
      </c>
      <c r="D7" s="39" t="s">
        <v>155</v>
      </c>
      <c r="E7" s="57">
        <v>6.8669304299717639</v>
      </c>
      <c r="G7" s="61"/>
    </row>
    <row r="8" spans="1:7" ht="19.5" thickTop="1" thickBot="1" x14ac:dyDescent="0.4">
      <c r="B8" s="45" t="s">
        <v>141</v>
      </c>
      <c r="C8" s="45" t="s">
        <v>191</v>
      </c>
      <c r="D8" s="46" t="s">
        <v>155</v>
      </c>
      <c r="E8" s="58">
        <v>5.907899437854617</v>
      </c>
      <c r="G8" s="61"/>
    </row>
    <row r="9" spans="1:7" ht="19.5" thickTop="1" thickBot="1" x14ac:dyDescent="0.4">
      <c r="A9" s="2"/>
      <c r="B9" s="38" t="s">
        <v>141</v>
      </c>
      <c r="C9" s="38" t="s">
        <v>192</v>
      </c>
      <c r="D9" s="39" t="s">
        <v>155</v>
      </c>
      <c r="E9" s="57">
        <v>7.1578718581238716</v>
      </c>
      <c r="G9" s="61"/>
    </row>
    <row r="10" spans="1:7" ht="19.5" thickTop="1" thickBot="1" x14ac:dyDescent="0.4">
      <c r="B10" s="45" t="s">
        <v>141</v>
      </c>
      <c r="C10" s="45" t="s">
        <v>193</v>
      </c>
      <c r="D10" s="46" t="s">
        <v>155</v>
      </c>
      <c r="E10" s="58">
        <v>5.6377704715283592</v>
      </c>
      <c r="G10" s="61"/>
    </row>
    <row r="11" spans="1:7" ht="19.5" thickTop="1" thickBot="1" x14ac:dyDescent="0.4">
      <c r="A11" s="2"/>
      <c r="B11" s="38" t="s">
        <v>141</v>
      </c>
      <c r="C11" s="38" t="s">
        <v>194</v>
      </c>
      <c r="D11" s="39" t="s">
        <v>155</v>
      </c>
      <c r="E11" s="57">
        <v>5.7756497316399065</v>
      </c>
      <c r="G11" s="61"/>
    </row>
    <row r="12" spans="1:7" ht="19.5" thickTop="1" thickBot="1" x14ac:dyDescent="0.4">
      <c r="B12" s="45" t="s">
        <v>141</v>
      </c>
      <c r="C12" s="45" t="s">
        <v>195</v>
      </c>
      <c r="D12" s="46" t="s">
        <v>155</v>
      </c>
      <c r="E12" s="58">
        <v>5.5391885162113104</v>
      </c>
      <c r="G12" s="61"/>
    </row>
    <row r="13" spans="1:7" ht="19.5" thickTop="1" thickBot="1" x14ac:dyDescent="0.4">
      <c r="A13" s="2"/>
      <c r="B13" s="38" t="s">
        <v>141</v>
      </c>
      <c r="C13" s="38" t="s">
        <v>196</v>
      </c>
      <c r="D13" s="39" t="s">
        <v>155</v>
      </c>
      <c r="E13" s="57">
        <v>5.3375703766090332</v>
      </c>
      <c r="G13" s="61"/>
    </row>
    <row r="14" spans="1:7" ht="19.5" thickTop="1" thickBot="1" x14ac:dyDescent="0.4">
      <c r="B14" s="45" t="s">
        <v>141</v>
      </c>
      <c r="C14" s="45" t="s">
        <v>197</v>
      </c>
      <c r="D14" s="46" t="s">
        <v>155</v>
      </c>
      <c r="E14" s="58">
        <v>7.9652749847580946</v>
      </c>
      <c r="G14" s="61"/>
    </row>
    <row r="15" spans="1:7" ht="19.5" thickTop="1" thickBot="1" x14ac:dyDescent="0.4">
      <c r="A15" s="2"/>
      <c r="B15" s="38" t="s">
        <v>141</v>
      </c>
      <c r="C15" s="38" t="s">
        <v>198</v>
      </c>
      <c r="D15" s="39" t="s">
        <v>155</v>
      </c>
      <c r="E15" s="57">
        <v>5.3740970244574191</v>
      </c>
      <c r="G15" s="61"/>
    </row>
    <row r="16" spans="1:7" ht="19.5" thickTop="1" thickBot="1" x14ac:dyDescent="0.4">
      <c r="B16" s="45" t="s">
        <v>141</v>
      </c>
      <c r="C16" s="45" t="s">
        <v>199</v>
      </c>
      <c r="D16" s="46" t="s">
        <v>155</v>
      </c>
      <c r="E16" s="58">
        <v>5.3297706898221291</v>
      </c>
      <c r="G16" s="61"/>
    </row>
    <row r="17" spans="1:7" ht="19.5" thickTop="1" thickBot="1" x14ac:dyDescent="0.4">
      <c r="A17" s="2"/>
      <c r="B17" s="38" t="s">
        <v>141</v>
      </c>
      <c r="C17" s="38" t="s">
        <v>200</v>
      </c>
      <c r="D17" s="39" t="s">
        <v>155</v>
      </c>
      <c r="E17" s="57">
        <v>5.6619945013771709</v>
      </c>
      <c r="G17" s="61"/>
    </row>
    <row r="18" spans="1:7" ht="19.5" thickTop="1" thickBot="1" x14ac:dyDescent="0.4">
      <c r="B18" s="45" t="s">
        <v>141</v>
      </c>
      <c r="C18" s="45" t="s">
        <v>201</v>
      </c>
      <c r="D18" s="46" t="s">
        <v>155</v>
      </c>
      <c r="E18" s="58">
        <v>5.4993551986611839</v>
      </c>
      <c r="G18" s="61"/>
    </row>
    <row r="19" spans="1:7" ht="19.5" thickTop="1" thickBot="1" x14ac:dyDescent="0.4">
      <c r="A19" s="2"/>
      <c r="B19" s="38" t="s">
        <v>141</v>
      </c>
      <c r="C19" s="38" t="s">
        <v>202</v>
      </c>
      <c r="D19" s="39" t="s">
        <v>155</v>
      </c>
      <c r="E19" s="57">
        <v>7.1222469502296315</v>
      </c>
      <c r="G19" s="61"/>
    </row>
    <row r="20" spans="1:7" ht="19.5" thickTop="1" thickBot="1" x14ac:dyDescent="0.4">
      <c r="B20" s="45" t="s">
        <v>141</v>
      </c>
      <c r="C20" s="45" t="s">
        <v>203</v>
      </c>
      <c r="D20" s="46" t="s">
        <v>155</v>
      </c>
      <c r="E20" s="58">
        <v>5.4631559543225743</v>
      </c>
      <c r="G20" s="61"/>
    </row>
    <row r="21" spans="1:7" ht="19.5" thickTop="1" thickBot="1" x14ac:dyDescent="0.4">
      <c r="A21" s="2"/>
      <c r="B21" s="38" t="s">
        <v>141</v>
      </c>
      <c r="C21" s="38" t="s">
        <v>204</v>
      </c>
      <c r="D21" s="39" t="s">
        <v>155</v>
      </c>
      <c r="E21" s="57">
        <v>5.2592126441489553</v>
      </c>
      <c r="G21" s="61"/>
    </row>
    <row r="22" spans="1:7" ht="19.5" thickTop="1" thickBot="1" x14ac:dyDescent="0.4">
      <c r="B22" s="45" t="s">
        <v>141</v>
      </c>
      <c r="C22" s="45" t="s">
        <v>205</v>
      </c>
      <c r="D22" s="46" t="s">
        <v>155</v>
      </c>
      <c r="E22" s="58">
        <v>5.8656868707825227</v>
      </c>
      <c r="G22" s="61"/>
    </row>
    <row r="23" spans="1:7" ht="19.5" thickTop="1" thickBot="1" x14ac:dyDescent="0.4">
      <c r="A23" s="2"/>
      <c r="B23" s="38" t="s">
        <v>141</v>
      </c>
      <c r="C23" s="38" t="s">
        <v>206</v>
      </c>
      <c r="D23" s="39" t="s">
        <v>155</v>
      </c>
      <c r="E23" s="57">
        <v>5.3179462637866344</v>
      </c>
      <c r="G23" s="61"/>
    </row>
    <row r="24" spans="1:7" ht="19.5" thickTop="1" thickBot="1" x14ac:dyDescent="0.4">
      <c r="B24" s="45" t="s">
        <v>141</v>
      </c>
      <c r="C24" s="45" t="s">
        <v>207</v>
      </c>
      <c r="D24" s="46" t="s">
        <v>155</v>
      </c>
      <c r="E24" s="58">
        <v>6.095436276719421</v>
      </c>
      <c r="G24" s="61"/>
    </row>
    <row r="25" spans="1:7" ht="19.5" thickTop="1" thickBot="1" x14ac:dyDescent="0.4">
      <c r="A25" s="2"/>
      <c r="B25" s="38" t="s">
        <v>141</v>
      </c>
      <c r="C25" s="38" t="s">
        <v>208</v>
      </c>
      <c r="D25" s="39" t="s">
        <v>155</v>
      </c>
      <c r="E25" s="57">
        <v>5.3930063581245449</v>
      </c>
      <c r="G25" s="61"/>
    </row>
    <row r="26" spans="1:7" ht="19.5" thickTop="1" thickBot="1" x14ac:dyDescent="0.4">
      <c r="B26" s="45" t="s">
        <v>141</v>
      </c>
      <c r="C26" s="45" t="s">
        <v>209</v>
      </c>
      <c r="D26" s="46" t="s">
        <v>155</v>
      </c>
      <c r="E26" s="58">
        <v>5.3878897959592269</v>
      </c>
      <c r="G26" s="61"/>
    </row>
    <row r="27" spans="1:7" ht="19.5" thickTop="1" thickBot="1" x14ac:dyDescent="0.4">
      <c r="A27" s="2"/>
      <c r="B27" s="38" t="s">
        <v>141</v>
      </c>
      <c r="C27" s="38" t="s">
        <v>210</v>
      </c>
      <c r="D27" s="39" t="s">
        <v>155</v>
      </c>
      <c r="E27" s="57">
        <v>5.3029627553464529</v>
      </c>
      <c r="G27" s="61"/>
    </row>
    <row r="28" spans="1:7" ht="19.5" thickTop="1" thickBot="1" x14ac:dyDescent="0.4">
      <c r="B28" s="45" t="s">
        <v>141</v>
      </c>
      <c r="C28" s="45" t="s">
        <v>211</v>
      </c>
      <c r="D28" s="46" t="s">
        <v>155</v>
      </c>
      <c r="E28" s="58">
        <v>5.4075439179067812</v>
      </c>
      <c r="G28" s="61"/>
    </row>
    <row r="29" spans="1:7" x14ac:dyDescent="0.35">
      <c r="G29" s="62"/>
    </row>
  </sheetData>
  <sheetProtection algorithmName="SHA-512" hashValue="Vu/b4wui3EfBx4qrpFmD+qvbjZB8WC5FXtyZJnkUMboNLC/gfoaODcXdXd/3QQNykS+bxvvEPoqAo0ljn1vqjg==" saltValue="ZsJE9kDA0+XKp6+i6pmFYQ==" spinCount="100000" sheet="1" objects="1" scenarios="1"/>
  <mergeCells count="1">
    <mergeCell ref="B4:C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6A673-4792-46AF-A4E3-8C45F0B0E2CB}">
  <sheetPr>
    <tabColor theme="5"/>
    <pageSetUpPr fitToPage="1"/>
  </sheetPr>
  <dimension ref="B2:N21"/>
  <sheetViews>
    <sheetView showGridLines="0" zoomScale="85" zoomScaleNormal="85" workbookViewId="0">
      <pane xSplit="4" ySplit="6" topLeftCell="E7" activePane="bottomRight" state="frozen"/>
      <selection pane="topRight" activeCell="E1" sqref="E1"/>
      <selection pane="bottomLeft" activeCell="A7" sqref="A7"/>
      <selection pane="bottomRight" activeCell="I13" sqref="I13"/>
    </sheetView>
  </sheetViews>
  <sheetFormatPr defaultColWidth="9.140625" defaultRowHeight="18" x14ac:dyDescent="0.35"/>
  <cols>
    <col min="1" max="1" width="9.140625" style="2"/>
    <col min="2" max="2" width="31.7109375" style="2" customWidth="1"/>
    <col min="3" max="3" width="15.85546875" style="2" bestFit="1" customWidth="1"/>
    <col min="4" max="4" width="10.28515625" style="2" customWidth="1"/>
    <col min="5" max="5" width="19.5703125" style="2" customWidth="1"/>
    <col min="6" max="6" width="13.5703125" style="2" customWidth="1"/>
    <col min="7" max="7" width="19.5703125" style="2" customWidth="1"/>
    <col min="8" max="8" width="13.5703125" style="2" customWidth="1"/>
    <col min="9" max="9" width="19.5703125" style="2" customWidth="1"/>
    <col min="10" max="10" width="11.28515625" style="2" customWidth="1"/>
    <col min="11" max="11" width="31.5703125" style="2" customWidth="1"/>
    <col min="12" max="12" width="13.5703125" style="2" customWidth="1"/>
    <col min="13" max="13" width="2.7109375" style="2" customWidth="1"/>
    <col min="14" max="14" width="58.85546875" style="2" customWidth="1"/>
    <col min="15" max="16384" width="9.140625" style="2"/>
  </cols>
  <sheetData>
    <row r="2" spans="2:14" x14ac:dyDescent="0.35">
      <c r="B2" s="4" t="s">
        <v>21</v>
      </c>
    </row>
    <row r="3" spans="2:14" x14ac:dyDescent="0.35">
      <c r="B3" s="5"/>
    </row>
    <row r="4" spans="2:14" s="9" customFormat="1" ht="39.75" customHeight="1" thickBot="1" x14ac:dyDescent="0.5">
      <c r="B4" s="95" t="s">
        <v>214</v>
      </c>
      <c r="C4" s="95"/>
      <c r="E4" s="2"/>
      <c r="F4" s="2"/>
      <c r="G4" s="2"/>
      <c r="H4" s="2"/>
      <c r="I4" s="2"/>
      <c r="J4" s="2"/>
      <c r="K4" s="2"/>
      <c r="L4" s="2"/>
    </row>
    <row r="5" spans="2:14" ht="19.5" thickTop="1" thickBot="1" x14ac:dyDescent="0.4">
      <c r="B5" s="12"/>
      <c r="E5" s="63" t="s">
        <v>215</v>
      </c>
      <c r="F5" s="64"/>
      <c r="G5" s="65" t="s">
        <v>216</v>
      </c>
      <c r="H5" s="66"/>
      <c r="I5" s="67" t="s">
        <v>217</v>
      </c>
      <c r="J5" s="68"/>
      <c r="K5" s="69" t="s">
        <v>218</v>
      </c>
      <c r="L5" s="70"/>
      <c r="N5" s="93" t="s">
        <v>35</v>
      </c>
    </row>
    <row r="6" spans="2:14" s="18" customFormat="1" ht="19.5" thickTop="1" thickBot="1" x14ac:dyDescent="0.3">
      <c r="B6" s="16" t="s">
        <v>36</v>
      </c>
      <c r="C6" s="16" t="s">
        <v>0</v>
      </c>
      <c r="D6" s="16" t="s">
        <v>37</v>
      </c>
      <c r="E6" s="71" t="s">
        <v>212</v>
      </c>
      <c r="F6" s="71" t="s">
        <v>213</v>
      </c>
      <c r="G6" s="72" t="s">
        <v>212</v>
      </c>
      <c r="H6" s="72" t="s">
        <v>213</v>
      </c>
      <c r="I6" s="73" t="s">
        <v>212</v>
      </c>
      <c r="J6" s="73" t="s">
        <v>213</v>
      </c>
      <c r="K6" s="74" t="s">
        <v>212</v>
      </c>
      <c r="L6" s="74" t="s">
        <v>213</v>
      </c>
      <c r="N6" s="94"/>
    </row>
    <row r="7" spans="2:14" ht="19.5" thickTop="1" thickBot="1" x14ac:dyDescent="0.4">
      <c r="B7" s="45" t="s">
        <v>49</v>
      </c>
      <c r="C7" s="45" t="s">
        <v>67</v>
      </c>
      <c r="D7" s="46" t="s">
        <v>53</v>
      </c>
      <c r="E7" s="75"/>
      <c r="F7" s="54"/>
      <c r="G7" s="76" t="s">
        <v>219</v>
      </c>
      <c r="H7" s="47">
        <v>12.5</v>
      </c>
      <c r="I7" s="76"/>
      <c r="J7" s="48"/>
      <c r="K7" s="76" t="s">
        <v>220</v>
      </c>
      <c r="L7" s="47">
        <v>12</v>
      </c>
      <c r="N7" s="60"/>
    </row>
    <row r="8" spans="2:14" ht="19.5" thickTop="1" thickBot="1" x14ac:dyDescent="0.4">
      <c r="B8" s="38" t="s">
        <v>49</v>
      </c>
      <c r="C8" s="38" t="s">
        <v>68</v>
      </c>
      <c r="D8" s="39" t="s">
        <v>53</v>
      </c>
      <c r="E8" s="77" t="s">
        <v>221</v>
      </c>
      <c r="F8" s="78">
        <v>9</v>
      </c>
      <c r="G8" s="79" t="s">
        <v>222</v>
      </c>
      <c r="H8" s="41">
        <v>8.6999999999999993</v>
      </c>
      <c r="I8" s="79" t="s">
        <v>254</v>
      </c>
      <c r="J8" s="41">
        <v>8.5</v>
      </c>
      <c r="K8" s="79" t="s">
        <v>223</v>
      </c>
      <c r="L8" s="41">
        <v>8.3333333333333339</v>
      </c>
      <c r="N8" s="60"/>
    </row>
    <row r="9" spans="2:14" ht="19.5" thickTop="1" thickBot="1" x14ac:dyDescent="0.4">
      <c r="B9" s="45" t="s">
        <v>49</v>
      </c>
      <c r="C9" s="45" t="s">
        <v>72</v>
      </c>
      <c r="D9" s="46" t="s">
        <v>53</v>
      </c>
      <c r="E9" s="75" t="s">
        <v>224</v>
      </c>
      <c r="F9" s="80">
        <v>6.4</v>
      </c>
      <c r="G9" s="76" t="s">
        <v>255</v>
      </c>
      <c r="H9" s="48">
        <v>6.2</v>
      </c>
      <c r="I9" s="76" t="s">
        <v>256</v>
      </c>
      <c r="J9" s="48">
        <v>5.7</v>
      </c>
      <c r="K9" s="76" t="s">
        <v>225</v>
      </c>
      <c r="L9" s="48">
        <v>5.3</v>
      </c>
      <c r="N9" s="81"/>
    </row>
    <row r="10" spans="2:14" ht="19.5" thickTop="1" thickBot="1" x14ac:dyDescent="0.4">
      <c r="B10" s="38" t="s">
        <v>49</v>
      </c>
      <c r="C10" s="38" t="s">
        <v>82</v>
      </c>
      <c r="D10" s="39" t="s">
        <v>83</v>
      </c>
      <c r="E10" s="77"/>
      <c r="F10" s="43"/>
      <c r="G10" s="82" t="s">
        <v>219</v>
      </c>
      <c r="H10" s="40">
        <v>21.5</v>
      </c>
      <c r="I10" s="82" t="s">
        <v>226</v>
      </c>
      <c r="J10" s="40">
        <v>19.5</v>
      </c>
      <c r="K10" s="82" t="s">
        <v>227</v>
      </c>
      <c r="L10" s="40">
        <v>17.989999999999998</v>
      </c>
      <c r="N10" s="60"/>
    </row>
    <row r="11" spans="2:14" ht="19.5" thickTop="1" thickBot="1" x14ac:dyDescent="0.4">
      <c r="B11" s="45" t="s">
        <v>49</v>
      </c>
      <c r="C11" s="45" t="s">
        <v>91</v>
      </c>
      <c r="D11" s="46" t="s">
        <v>53</v>
      </c>
      <c r="E11" s="75"/>
      <c r="F11" s="54"/>
      <c r="G11" s="76" t="s">
        <v>219</v>
      </c>
      <c r="H11" s="48">
        <v>5.6</v>
      </c>
      <c r="I11" s="76" t="s">
        <v>227</v>
      </c>
      <c r="J11" s="48">
        <v>5.45</v>
      </c>
      <c r="K11" s="76" t="s">
        <v>228</v>
      </c>
      <c r="L11" s="48">
        <v>4.8499999999999996</v>
      </c>
      <c r="N11" s="60"/>
    </row>
    <row r="12" spans="2:14" ht="19.5" thickTop="1" thickBot="1" x14ac:dyDescent="0.4">
      <c r="B12" s="38" t="s">
        <v>100</v>
      </c>
      <c r="C12" s="38" t="s">
        <v>2</v>
      </c>
      <c r="D12" s="39" t="s">
        <v>106</v>
      </c>
      <c r="E12" s="77" t="s">
        <v>229</v>
      </c>
      <c r="F12" s="43">
        <v>90</v>
      </c>
      <c r="G12" s="82" t="s">
        <v>219</v>
      </c>
      <c r="H12" s="40">
        <v>84</v>
      </c>
      <c r="I12" s="82" t="s">
        <v>226</v>
      </c>
      <c r="J12" s="40">
        <v>64</v>
      </c>
      <c r="K12" s="82"/>
      <c r="L12" s="40"/>
      <c r="N12" s="60"/>
    </row>
    <row r="13" spans="2:14" ht="33" x14ac:dyDescent="0.35">
      <c r="B13" s="45" t="s">
        <v>100</v>
      </c>
      <c r="C13" s="45" t="s">
        <v>230</v>
      </c>
      <c r="D13" s="46" t="s">
        <v>108</v>
      </c>
      <c r="E13" s="75"/>
      <c r="F13" s="54"/>
      <c r="G13" s="76" t="s">
        <v>231</v>
      </c>
      <c r="H13" s="55">
        <v>34326.963000000003</v>
      </c>
      <c r="I13" s="76" t="s">
        <v>232</v>
      </c>
      <c r="J13" s="55">
        <v>30028.764999999999</v>
      </c>
      <c r="K13" s="76"/>
      <c r="L13" s="48"/>
      <c r="N13" s="83" t="s">
        <v>233</v>
      </c>
    </row>
    <row r="14" spans="2:14" ht="19.5" thickTop="1" thickBot="1" x14ac:dyDescent="0.4">
      <c r="B14" s="38" t="s">
        <v>100</v>
      </c>
      <c r="C14" s="38" t="s">
        <v>11</v>
      </c>
      <c r="D14" s="39" t="s">
        <v>121</v>
      </c>
      <c r="E14" s="77"/>
      <c r="F14" s="43"/>
      <c r="G14" s="82" t="s">
        <v>219</v>
      </c>
      <c r="H14" s="40">
        <v>180</v>
      </c>
      <c r="I14" s="82"/>
      <c r="J14" s="40"/>
      <c r="K14" s="82" t="s">
        <v>234</v>
      </c>
      <c r="L14" s="84" t="s">
        <v>235</v>
      </c>
      <c r="N14" s="83" t="s">
        <v>236</v>
      </c>
    </row>
    <row r="15" spans="2:14" ht="19.5" thickTop="1" thickBot="1" x14ac:dyDescent="0.4">
      <c r="B15" s="45" t="s">
        <v>100</v>
      </c>
      <c r="C15" s="45" t="s">
        <v>13</v>
      </c>
      <c r="D15" s="46" t="s">
        <v>122</v>
      </c>
      <c r="E15" s="75" t="s">
        <v>237</v>
      </c>
      <c r="F15" s="54">
        <v>279</v>
      </c>
      <c r="G15" s="76" t="s">
        <v>219</v>
      </c>
      <c r="H15" s="47">
        <v>249</v>
      </c>
      <c r="I15" s="76" t="s">
        <v>228</v>
      </c>
      <c r="J15" s="47">
        <v>199</v>
      </c>
      <c r="K15" s="76" t="s">
        <v>238</v>
      </c>
      <c r="L15" s="47">
        <v>179</v>
      </c>
      <c r="N15" s="85"/>
    </row>
    <row r="16" spans="2:14" x14ac:dyDescent="0.35">
      <c r="B16" s="38" t="s">
        <v>100</v>
      </c>
      <c r="C16" s="38" t="s">
        <v>18</v>
      </c>
      <c r="D16" s="39" t="s">
        <v>127</v>
      </c>
      <c r="E16" s="77" t="s">
        <v>237</v>
      </c>
      <c r="F16" s="43">
        <v>79</v>
      </c>
      <c r="G16" s="82" t="s">
        <v>219</v>
      </c>
      <c r="H16" s="40">
        <v>77</v>
      </c>
      <c r="I16" s="79" t="s">
        <v>224</v>
      </c>
      <c r="J16" s="40">
        <v>74</v>
      </c>
      <c r="K16" s="79" t="s">
        <v>226</v>
      </c>
      <c r="L16" s="40">
        <v>72</v>
      </c>
      <c r="N16" s="23"/>
    </row>
    <row r="17" spans="2:14" ht="36" customHeight="1" thickTop="1" thickBot="1" x14ac:dyDescent="0.4">
      <c r="B17" s="45" t="s">
        <v>132</v>
      </c>
      <c r="C17" s="45" t="s">
        <v>239</v>
      </c>
      <c r="D17" s="46" t="s">
        <v>240</v>
      </c>
      <c r="E17" s="75"/>
      <c r="F17" s="54"/>
      <c r="G17" s="76" t="s">
        <v>219</v>
      </c>
      <c r="H17" s="47">
        <v>55.8</v>
      </c>
      <c r="I17" s="76" t="s">
        <v>241</v>
      </c>
      <c r="J17" s="47">
        <v>47.2</v>
      </c>
      <c r="K17" s="76" t="s">
        <v>242</v>
      </c>
      <c r="L17" s="47">
        <v>41.5</v>
      </c>
      <c r="N17" s="85" t="s">
        <v>249</v>
      </c>
    </row>
    <row r="18" spans="2:14" ht="22.5" customHeight="1" thickTop="1" thickBot="1" x14ac:dyDescent="0.4">
      <c r="B18" s="38" t="s">
        <v>132</v>
      </c>
      <c r="C18" s="38" t="s">
        <v>133</v>
      </c>
      <c r="D18" s="39" t="s">
        <v>134</v>
      </c>
      <c r="E18" s="77"/>
      <c r="F18" s="78"/>
      <c r="G18" s="79" t="s">
        <v>243</v>
      </c>
      <c r="H18" s="86" t="s">
        <v>250</v>
      </c>
      <c r="I18" s="79" t="s">
        <v>244</v>
      </c>
      <c r="J18" s="40">
        <v>540</v>
      </c>
      <c r="K18" s="79" t="s">
        <v>245</v>
      </c>
      <c r="L18" s="40">
        <v>430</v>
      </c>
      <c r="N18" s="87" t="s">
        <v>251</v>
      </c>
    </row>
    <row r="19" spans="2:14" ht="19.5" thickTop="1" thickBot="1" x14ac:dyDescent="0.4">
      <c r="B19" s="45" t="s">
        <v>132</v>
      </c>
      <c r="C19" s="45" t="s">
        <v>139</v>
      </c>
      <c r="D19" s="46" t="s">
        <v>140</v>
      </c>
      <c r="E19" s="75"/>
      <c r="F19" s="80"/>
      <c r="G19" s="76" t="s">
        <v>219</v>
      </c>
      <c r="H19" s="55">
        <v>4500</v>
      </c>
      <c r="I19" s="76"/>
      <c r="J19" s="48"/>
      <c r="K19" s="76"/>
      <c r="L19" s="48"/>
      <c r="N19" s="23"/>
    </row>
    <row r="20" spans="2:14" ht="19.5" thickTop="1" thickBot="1" x14ac:dyDescent="0.4">
      <c r="B20" s="38" t="s">
        <v>141</v>
      </c>
      <c r="C20" s="38" t="s">
        <v>246</v>
      </c>
      <c r="D20" s="39" t="s">
        <v>247</v>
      </c>
      <c r="E20" s="77" t="s">
        <v>237</v>
      </c>
      <c r="F20" s="52">
        <v>4080</v>
      </c>
      <c r="G20" s="82" t="s">
        <v>219</v>
      </c>
      <c r="H20" s="50">
        <v>3620</v>
      </c>
      <c r="I20" s="82" t="s">
        <v>245</v>
      </c>
      <c r="J20" s="50">
        <v>2660</v>
      </c>
      <c r="K20" s="82" t="s">
        <v>227</v>
      </c>
      <c r="L20" s="50">
        <v>2010</v>
      </c>
      <c r="N20" s="23"/>
    </row>
    <row r="21" spans="2:14" ht="19.5" thickTop="1" thickBot="1" x14ac:dyDescent="0.4">
      <c r="B21" s="45" t="s">
        <v>141</v>
      </c>
      <c r="C21" s="45" t="s">
        <v>159</v>
      </c>
      <c r="D21" s="46" t="s">
        <v>160</v>
      </c>
      <c r="E21" s="75" t="s">
        <v>257</v>
      </c>
      <c r="F21" s="54">
        <v>90</v>
      </c>
      <c r="G21" s="76" t="s">
        <v>219</v>
      </c>
      <c r="H21" s="47">
        <v>80</v>
      </c>
      <c r="I21" s="76" t="s">
        <v>248</v>
      </c>
      <c r="J21" s="47">
        <v>73</v>
      </c>
      <c r="K21" s="76" t="s">
        <v>228</v>
      </c>
      <c r="L21" s="47">
        <v>66</v>
      </c>
      <c r="N21" s="23"/>
    </row>
  </sheetData>
  <sheetProtection algorithmName="SHA-512" hashValue="6YaYaTVN0w0flx9fd29PD/77uqya8/Lbx4eD1QmMvfxduuI2g5I5J7XH0d8ESQwZbvhbIBsJSJlxW9nVLIU4vA==" saltValue="aSq4LnM4GfENv7WXcC+ndQ==" spinCount="100000" sheet="1" objects="1" scenarios="1"/>
  <protectedRanges>
    <protectedRange algorithmName="SHA-512" hashValue="23fJgdEDmrYGUVdxrIDjZZjxqFSJ9u9Oswy0To0jQamisCSCNwEJoyWbARy3rbNgOeXmWr4h6XVCubrIlQI5/Q==" saltValue="kwU50BkSRM7yX7+18nD5fw==" spinCount="100000" sqref="B5:N6" name="Range1"/>
    <protectedRange algorithmName="SHA-512" hashValue="QEXuVbjUZeHKS+/i8r9jRN3t/kEf5J4n5zwWft+Jus4LQiBLJP5HAz9L6szxI+E7zNtnlsOxT7it9HA1nsCZSA==" saltValue="e80hYoQ00t1V+u7VzbG9Tw==" spinCount="100000" sqref="B1:D6 B12:D16 B7:B11 B22:D1048576 B17:B19 B20:B21" name="Range2"/>
    <protectedRange algorithmName="SHA-512" hashValue="QEXuVbjUZeHKS+/i8r9jRN3t/kEf5J4n5zwWft+Jus4LQiBLJP5HAz9L6szxI+E7zNtnlsOxT7it9HA1nsCZSA==" saltValue="e80hYoQ00t1V+u7VzbG9Tw==" spinCount="100000" sqref="C7:D11" name="Range2_1"/>
    <protectedRange algorithmName="SHA-512" hashValue="QEXuVbjUZeHKS+/i8r9jRN3t/kEf5J4n5zwWft+Jus4LQiBLJP5HAz9L6szxI+E7zNtnlsOxT7it9HA1nsCZSA==" saltValue="e80hYoQ00t1V+u7VzbG9Tw==" spinCount="100000" sqref="C17:D19" name="Range2_2"/>
    <protectedRange algorithmName="SHA-512" hashValue="QEXuVbjUZeHKS+/i8r9jRN3t/kEf5J4n5zwWft+Jus4LQiBLJP5HAz9L6szxI+E7zNtnlsOxT7it9HA1nsCZSA==" saltValue="e80hYoQ00t1V+u7VzbG9Tw==" spinCount="100000" sqref="C20:D21" name="Range2_4_1"/>
  </protectedRanges>
  <mergeCells count="2">
    <mergeCell ref="B4:C4"/>
    <mergeCell ref="N5:N6"/>
  </mergeCells>
  <pageMargins left="0.7" right="0.7" top="0.75" bottom="0.75" header="0.3" footer="0.3"/>
  <pageSetup paperSize="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F7212FC85D5E4FBF0205402575EC9E" ma:contentTypeVersion="22" ma:contentTypeDescription="Create a new document." ma:contentTypeScope="" ma:versionID="341260e8cf619e45c74e63e960e9d77b">
  <xsd:schema xmlns:xsd="http://www.w3.org/2001/XMLSchema" xmlns:xs="http://www.w3.org/2001/XMLSchema" xmlns:p="http://schemas.microsoft.com/office/2006/metadata/properties" xmlns:ns2="055ffc3d-709a-48e3-9cb8-fc4e7286c307" xmlns:ns3="d95f0c9e-81b2-4a25-9a1e-5cec8731ab6e" targetNamespace="http://schemas.microsoft.com/office/2006/metadata/properties" ma:root="true" ma:fieldsID="ac5b27d7deb9e61e3d0a5cff9fd79845" ns2:_="" ns3:_="">
    <xsd:import namespace="055ffc3d-709a-48e3-9cb8-fc4e7286c307"/>
    <xsd:import namespace="d95f0c9e-81b2-4a25-9a1e-5cec8731ab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ffc3d-709a-48e3-9cb8-fc4e7286c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150dd86-af7c-4119-8ddc-903a273d08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5f0c9e-81b2-4a25-9a1e-5cec8731ab6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3f975b3-a625-40f3-a32b-a0017b6e53cc}" ma:internalName="TaxCatchAll" ma:showField="CatchAllData" ma:web="d95f0c9e-81b2-4a25-9a1e-5cec8731ab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5ffc3d-709a-48e3-9cb8-fc4e7286c307">
      <Terms xmlns="http://schemas.microsoft.com/office/infopath/2007/PartnerControls"/>
    </lcf76f155ced4ddcb4097134ff3c332f>
    <TaxCatchAll xmlns="d95f0c9e-81b2-4a25-9a1e-5cec8731ab6e" xsi:nil="true"/>
  </documentManagement>
</p:properties>
</file>

<file path=customXml/itemProps1.xml><?xml version="1.0" encoding="utf-8"?>
<ds:datastoreItem xmlns:ds="http://schemas.openxmlformats.org/officeDocument/2006/customXml" ds:itemID="{A5E79E28-D955-4E12-AAB5-2F6851F05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ffc3d-709a-48e3-9cb8-fc4e7286c307"/>
    <ds:schemaRef ds:uri="d95f0c9e-81b2-4a25-9a1e-5cec8731ab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69DD08-BE61-4A60-ABC0-05C38B6175F9}">
  <ds:schemaRefs>
    <ds:schemaRef ds:uri="http://schemas.microsoft.com/sharepoint/v3/contenttype/forms"/>
  </ds:schemaRefs>
</ds:datastoreItem>
</file>

<file path=customXml/itemProps3.xml><?xml version="1.0" encoding="utf-8"?>
<ds:datastoreItem xmlns:ds="http://schemas.openxmlformats.org/officeDocument/2006/customXml" ds:itemID="{2D9AD0A3-8B72-42AA-B6F3-5A68F259D1F6}">
  <ds:schemaRefs>
    <ds:schemaRef ds:uri="http://schemas.microsoft.com/office/2006/metadata/properties"/>
    <ds:schemaRef ds:uri="http://schemas.microsoft.com/office/infopath/2007/PartnerControls"/>
    <ds:schemaRef ds:uri="31db96d0-b1ba-41c5-94aa-873b20d08fc1"/>
    <ds:schemaRef ds:uri="94b905a1-4f93-466c-8d52-4c2f0b33df79"/>
    <ds:schemaRef ds:uri="055ffc3d-709a-48e3-9cb8-fc4e7286c307"/>
    <ds:schemaRef ds:uri="d95f0c9e-81b2-4a25-9a1e-5cec8731ab6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HnB - Oct'24</vt:lpstr>
      <vt:lpstr>Vaping - Oct'24</vt:lpstr>
      <vt:lpstr>Nic. Pouch-Global - Oct'24</vt:lpstr>
      <vt:lpstr>Nic. Pouch-U.S. - Oct'24</vt:lpstr>
      <vt:lpstr>Cigs-Select Markets - Oct'24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Mastromattei, Francesca</dc:creator>
  <cp:keywords/>
  <dc:description/>
  <cp:lastModifiedBy>Brifcani, Noori</cp:lastModifiedBy>
  <cp:revision/>
  <dcterms:created xsi:type="dcterms:W3CDTF">2015-06-05T18:17:20Z</dcterms:created>
  <dcterms:modified xsi:type="dcterms:W3CDTF">2024-11-04T17:02:28Z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0x01010069785F965450E847855A37A1E1C89FCB</vt:lpwstr>
  </property>
  <property fmtid="{D5CDD505-2E9C-101B-9397-08002B2CF9AE}" pid="3" name="MediaServiceImageTags">
    <vt:lpwstr/>
  </property>
</Properties>
</file>